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firstSheet="2" activeTab="9"/>
  </bookViews>
  <sheets>
    <sheet name="Cvičenie 1" sheetId="1" r:id="rId1"/>
    <sheet name="Cvičenie 2" sheetId="2" r:id="rId2"/>
    <sheet name="Cvičenie 3" sheetId="3" r:id="rId3"/>
    <sheet name="Krátke úlohy 1" sheetId="4" r:id="rId4"/>
    <sheet name="Krátke úlohy 2" sheetId="5" r:id="rId5"/>
    <sheet name="Úloha 1" sheetId="6" r:id="rId6"/>
    <sheet name="Úloha 2" sheetId="7" r:id="rId7"/>
    <sheet name="Úloha 3" sheetId="8" r:id="rId8"/>
    <sheet name="Úloha 4" sheetId="9" r:id="rId9"/>
    <sheet name="LF1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F3" authorId="0">
      <text>
        <r>
          <rPr>
            <sz val="10"/>
            <rFont val="Tahoma"/>
            <family val="2"/>
          </rPr>
          <t>Úloha 1</t>
        </r>
      </text>
    </comment>
    <comment ref="F4" authorId="0">
      <text>
        <r>
          <rPr>
            <sz val="10"/>
            <rFont val="Tahoma"/>
            <family val="2"/>
          </rPr>
          <t>Úloha 2</t>
        </r>
      </text>
    </comment>
    <comment ref="F5" authorId="0">
      <text>
        <r>
          <rPr>
            <sz val="10"/>
            <rFont val="Tahoma"/>
            <family val="2"/>
          </rPr>
          <t>Úloha 2</t>
        </r>
      </text>
    </comment>
    <comment ref="F6" authorId="0">
      <text>
        <r>
          <rPr>
            <sz val="10"/>
            <rFont val="Tahoma"/>
            <family val="2"/>
          </rPr>
          <t>Úloha 2</t>
        </r>
      </text>
    </comment>
    <comment ref="G3" authorId="0">
      <text>
        <r>
          <rPr>
            <sz val="10"/>
            <rFont val="Tahoma"/>
            <family val="2"/>
          </rPr>
          <t>Úloha 3</t>
        </r>
      </text>
    </comment>
    <comment ref="G4" authorId="0">
      <text>
        <r>
          <rPr>
            <sz val="10"/>
            <rFont val="Tahoma"/>
            <family val="2"/>
          </rPr>
          <t>Úloha 4</t>
        </r>
      </text>
    </comment>
    <comment ref="G5" authorId="0">
      <text>
        <r>
          <rPr>
            <sz val="10"/>
            <rFont val="Tahoma"/>
            <family val="2"/>
          </rPr>
          <t>Úloha 4</t>
        </r>
      </text>
    </comment>
    <comment ref="G6" authorId="0">
      <text>
        <r>
          <rPr>
            <sz val="10"/>
            <rFont val="Tahoma"/>
            <family val="2"/>
          </rPr>
          <t>Úloha 4</t>
        </r>
      </text>
    </comment>
    <comment ref="H3" authorId="0">
      <text>
        <r>
          <rPr>
            <sz val="10"/>
            <rFont val="Tahoma"/>
            <family val="2"/>
          </rPr>
          <t>Úloha 5</t>
        </r>
      </text>
    </comment>
    <comment ref="H4" authorId="0">
      <text>
        <r>
          <rPr>
            <sz val="10"/>
            <rFont val="Tahoma"/>
            <family val="2"/>
          </rPr>
          <t>Úloha 6</t>
        </r>
      </text>
    </comment>
    <comment ref="H5" authorId="0">
      <text>
        <r>
          <rPr>
            <sz val="10"/>
            <rFont val="Tahoma"/>
            <family val="2"/>
          </rPr>
          <t>Úloha 6</t>
        </r>
      </text>
    </comment>
    <comment ref="H6" authorId="0">
      <text>
        <r>
          <rPr>
            <sz val="10"/>
            <rFont val="Tahoma"/>
            <family val="2"/>
          </rPr>
          <t>Úloha 6</t>
        </r>
      </text>
    </comment>
    <comment ref="I3" authorId="0">
      <text>
        <r>
          <rPr>
            <sz val="10"/>
            <rFont val="Tahoma"/>
            <family val="2"/>
          </rPr>
          <t>Úloha 7</t>
        </r>
      </text>
    </comment>
    <comment ref="I4" authorId="0">
      <text>
        <r>
          <rPr>
            <sz val="10"/>
            <rFont val="Tahoma"/>
            <family val="2"/>
          </rPr>
          <t>Úloha 8</t>
        </r>
      </text>
    </comment>
    <comment ref="I5" authorId="0">
      <text>
        <r>
          <rPr>
            <sz val="10"/>
            <rFont val="Tahoma"/>
            <family val="2"/>
          </rPr>
          <t>Úloha 8</t>
        </r>
      </text>
    </comment>
    <comment ref="I6" authorId="0">
      <text>
        <r>
          <rPr>
            <sz val="10"/>
            <rFont val="Tahoma"/>
            <family val="2"/>
          </rPr>
          <t>Úloha 8</t>
        </r>
      </text>
    </comment>
    <comment ref="B7" authorId="0">
      <text>
        <r>
          <rPr>
            <sz val="10"/>
            <rFont val="Tahoma"/>
            <family val="2"/>
          </rPr>
          <t>Bunka, hodnotu ktorej treba pripočítať</t>
        </r>
      </text>
    </comment>
  </commentList>
</comments>
</file>

<file path=xl/comments2.xml><?xml version="1.0" encoding="utf-8"?>
<comments xmlns="http://schemas.openxmlformats.org/spreadsheetml/2006/main">
  <authors>
    <author>x</author>
  </authors>
  <commentList>
    <comment ref="G3" authorId="0">
      <text>
        <r>
          <rPr>
            <sz val="10"/>
            <rFont val="Tahoma"/>
            <family val="2"/>
          </rPr>
          <t>Úloha 1</t>
        </r>
      </text>
    </comment>
    <comment ref="G4" authorId="0">
      <text>
        <r>
          <rPr>
            <sz val="10"/>
            <rFont val="Tahoma"/>
            <family val="2"/>
          </rPr>
          <t>Úloha 2</t>
        </r>
      </text>
    </comment>
    <comment ref="G5" authorId="0">
      <text>
        <r>
          <rPr>
            <sz val="10"/>
            <rFont val="Tahoma"/>
            <family val="2"/>
          </rPr>
          <t>Úloha 2</t>
        </r>
      </text>
    </comment>
    <comment ref="G6" authorId="0">
      <text>
        <r>
          <rPr>
            <sz val="10"/>
            <rFont val="Tahoma"/>
            <family val="2"/>
          </rPr>
          <t>Úloha 2</t>
        </r>
      </text>
    </comment>
    <comment ref="G7" authorId="0">
      <text>
        <r>
          <rPr>
            <sz val="10"/>
            <rFont val="Tahoma"/>
            <family val="2"/>
          </rPr>
          <t>Úloha 2</t>
        </r>
      </text>
    </comment>
    <comment ref="G8" authorId="0">
      <text>
        <r>
          <rPr>
            <sz val="10"/>
            <rFont val="Tahoma"/>
            <family val="2"/>
          </rPr>
          <t>Úloha 2</t>
        </r>
      </text>
    </comment>
    <comment ref="H3" authorId="0">
      <text>
        <r>
          <rPr>
            <sz val="10"/>
            <rFont val="Tahoma"/>
            <family val="2"/>
          </rPr>
          <t>Úloha 3</t>
        </r>
      </text>
    </comment>
    <comment ref="H4" authorId="0">
      <text>
        <r>
          <rPr>
            <sz val="10"/>
            <rFont val="Tahoma"/>
            <family val="2"/>
          </rPr>
          <t>Úloha 4</t>
        </r>
      </text>
    </comment>
    <comment ref="H5" authorId="0">
      <text>
        <r>
          <rPr>
            <sz val="10"/>
            <rFont val="Tahoma"/>
            <family val="2"/>
          </rPr>
          <t>Úloha 4</t>
        </r>
      </text>
    </comment>
    <comment ref="H6" authorId="0">
      <text>
        <r>
          <rPr>
            <sz val="10"/>
            <rFont val="Tahoma"/>
            <family val="2"/>
          </rPr>
          <t>Úloha 4</t>
        </r>
      </text>
    </comment>
    <comment ref="H7" authorId="0">
      <text>
        <r>
          <rPr>
            <sz val="10"/>
            <rFont val="Tahoma"/>
            <family val="2"/>
          </rPr>
          <t>Úloha 4</t>
        </r>
      </text>
    </comment>
    <comment ref="H8" authorId="0">
      <text>
        <r>
          <rPr>
            <sz val="10"/>
            <rFont val="Tahoma"/>
            <family val="2"/>
          </rPr>
          <t>Úloha 4</t>
        </r>
      </text>
    </comment>
    <comment ref="C10" authorId="0">
      <text>
        <r>
          <rPr>
            <sz val="10"/>
            <rFont val="Tahoma"/>
            <family val="2"/>
          </rPr>
          <t>Úloha 5</t>
        </r>
      </text>
    </comment>
    <comment ref="D10" authorId="0">
      <text>
        <r>
          <rPr>
            <sz val="10"/>
            <rFont val="Tahoma"/>
            <family val="2"/>
          </rPr>
          <t>Úloha 6</t>
        </r>
      </text>
    </comment>
    <comment ref="E10" authorId="0">
      <text>
        <r>
          <rPr>
            <sz val="10"/>
            <rFont val="Tahoma"/>
            <family val="2"/>
          </rPr>
          <t>Úloha 6</t>
        </r>
      </text>
    </comment>
    <comment ref="F10" authorId="0">
      <text>
        <r>
          <rPr>
            <sz val="10"/>
            <rFont val="Tahoma"/>
            <family val="2"/>
          </rPr>
          <t>Úloha 6</t>
        </r>
      </text>
    </comment>
    <comment ref="C11" authorId="0">
      <text>
        <r>
          <rPr>
            <sz val="10"/>
            <rFont val="Tahoma"/>
            <family val="2"/>
          </rPr>
          <t>Úloha 7</t>
        </r>
      </text>
    </comment>
    <comment ref="D11" authorId="0">
      <text>
        <r>
          <rPr>
            <sz val="10"/>
            <rFont val="Tahoma"/>
            <family val="2"/>
          </rPr>
          <t>Úloha 8</t>
        </r>
      </text>
    </comment>
    <comment ref="E11" authorId="0">
      <text>
        <r>
          <rPr>
            <sz val="10"/>
            <rFont val="Tahoma"/>
            <family val="2"/>
          </rPr>
          <t>Úloha 8</t>
        </r>
      </text>
    </comment>
    <comment ref="F11" authorId="0">
      <text>
        <r>
          <rPr>
            <sz val="10"/>
            <rFont val="Tahoma"/>
            <family val="2"/>
          </rPr>
          <t>Úloha 8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G3" authorId="0">
      <text>
        <r>
          <rPr>
            <sz val="10"/>
            <rFont val="Tahoma"/>
            <family val="2"/>
          </rPr>
          <t>Úloha 1</t>
        </r>
      </text>
    </comment>
    <comment ref="G4" authorId="0">
      <text>
        <r>
          <rPr>
            <sz val="10"/>
            <rFont val="Tahoma"/>
            <family val="2"/>
          </rPr>
          <t>Úloha 2</t>
        </r>
      </text>
    </comment>
    <comment ref="G5" authorId="0">
      <text>
        <r>
          <rPr>
            <sz val="10"/>
            <rFont val="Tahoma"/>
            <family val="2"/>
          </rPr>
          <t>Úloha 2</t>
        </r>
      </text>
    </comment>
    <comment ref="G6" authorId="0">
      <text>
        <r>
          <rPr>
            <sz val="10"/>
            <rFont val="Tahoma"/>
            <family val="2"/>
          </rPr>
          <t>Úloha 2</t>
        </r>
      </text>
    </comment>
    <comment ref="G7" authorId="0">
      <text>
        <r>
          <rPr>
            <sz val="10"/>
            <rFont val="Tahoma"/>
            <family val="2"/>
          </rPr>
          <t>Úloha 2</t>
        </r>
      </text>
    </comment>
    <comment ref="G8" authorId="0">
      <text>
        <r>
          <rPr>
            <sz val="10"/>
            <rFont val="Tahoma"/>
            <family val="2"/>
          </rPr>
          <t>Úloha 2</t>
        </r>
      </text>
    </comment>
    <comment ref="H3" authorId="0">
      <text>
        <r>
          <rPr>
            <sz val="10"/>
            <rFont val="Tahoma"/>
            <family val="2"/>
          </rPr>
          <t>Úloha 3</t>
        </r>
      </text>
    </comment>
    <comment ref="H4" authorId="0">
      <text>
        <r>
          <rPr>
            <sz val="10"/>
            <rFont val="Tahoma"/>
            <family val="2"/>
          </rPr>
          <t>Úloha 4</t>
        </r>
      </text>
    </comment>
    <comment ref="H5" authorId="0">
      <text>
        <r>
          <rPr>
            <sz val="10"/>
            <rFont val="Tahoma"/>
            <family val="2"/>
          </rPr>
          <t>Úloha 4</t>
        </r>
      </text>
    </comment>
    <comment ref="H6" authorId="0">
      <text>
        <r>
          <rPr>
            <sz val="10"/>
            <rFont val="Tahoma"/>
            <family val="2"/>
          </rPr>
          <t>Úloha 4</t>
        </r>
      </text>
    </comment>
    <comment ref="H7" authorId="0">
      <text>
        <r>
          <rPr>
            <sz val="10"/>
            <rFont val="Tahoma"/>
            <family val="2"/>
          </rPr>
          <t>Úloha 4</t>
        </r>
      </text>
    </comment>
    <comment ref="H8" authorId="0">
      <text>
        <r>
          <rPr>
            <sz val="10"/>
            <rFont val="Tahoma"/>
            <family val="2"/>
          </rPr>
          <t>Úloha 4</t>
        </r>
      </text>
    </comment>
    <comment ref="C10" authorId="0">
      <text>
        <r>
          <rPr>
            <sz val="10"/>
            <rFont val="Tahoma"/>
            <family val="2"/>
          </rPr>
          <t>Úloha 5</t>
        </r>
      </text>
    </comment>
    <comment ref="D10" authorId="0">
      <text>
        <r>
          <rPr>
            <sz val="10"/>
            <rFont val="Tahoma"/>
            <family val="2"/>
          </rPr>
          <t>Úloha 6</t>
        </r>
      </text>
    </comment>
    <comment ref="E10" authorId="0">
      <text>
        <r>
          <rPr>
            <sz val="10"/>
            <rFont val="Tahoma"/>
            <family val="2"/>
          </rPr>
          <t>Úloha 6</t>
        </r>
      </text>
    </comment>
    <comment ref="F10" authorId="0">
      <text>
        <r>
          <rPr>
            <sz val="10"/>
            <rFont val="Tahoma"/>
            <family val="2"/>
          </rPr>
          <t>Úloha 6</t>
        </r>
      </text>
    </comment>
    <comment ref="G10" authorId="0">
      <text>
        <r>
          <rPr>
            <sz val="10"/>
            <rFont val="Tahoma"/>
            <family val="2"/>
          </rPr>
          <t>Úloha 9</t>
        </r>
      </text>
    </comment>
    <comment ref="H10" authorId="0">
      <text>
        <r>
          <rPr>
            <sz val="10"/>
            <rFont val="Tahoma"/>
            <family val="2"/>
          </rPr>
          <t>Úloha 11</t>
        </r>
      </text>
    </comment>
    <comment ref="C11" authorId="0">
      <text>
        <r>
          <rPr>
            <sz val="10"/>
            <rFont val="Tahoma"/>
            <family val="2"/>
          </rPr>
          <t>Úloha 7</t>
        </r>
      </text>
    </comment>
    <comment ref="D11" authorId="0">
      <text>
        <r>
          <rPr>
            <sz val="10"/>
            <rFont val="Tahoma"/>
            <family val="2"/>
          </rPr>
          <t>Úloha 8</t>
        </r>
      </text>
    </comment>
    <comment ref="E11" authorId="0">
      <text>
        <r>
          <rPr>
            <sz val="10"/>
            <rFont val="Tahoma"/>
            <family val="2"/>
          </rPr>
          <t>Úloha 8</t>
        </r>
      </text>
    </comment>
    <comment ref="F11" authorId="0">
      <text>
        <r>
          <rPr>
            <sz val="10"/>
            <rFont val="Tahoma"/>
            <family val="2"/>
          </rPr>
          <t>Úloha 8</t>
        </r>
      </text>
    </comment>
    <comment ref="G11" authorId="0">
      <text>
        <r>
          <rPr>
            <sz val="10"/>
            <rFont val="Tahoma"/>
            <family val="2"/>
          </rPr>
          <t>Úloha 10</t>
        </r>
      </text>
    </comment>
    <comment ref="H11" authorId="0">
      <text>
        <r>
          <rPr>
            <sz val="10"/>
            <rFont val="Tahoma"/>
            <family val="2"/>
          </rPr>
          <t>Úloha 11</t>
        </r>
      </text>
    </comment>
  </commentList>
</comments>
</file>

<file path=xl/sharedStrings.xml><?xml version="1.0" encoding="utf-8"?>
<sst xmlns="http://schemas.openxmlformats.org/spreadsheetml/2006/main" count="648" uniqueCount="288">
  <si>
    <t>Úlohy:</t>
  </si>
  <si>
    <t>1. Do F3 vložte vzorec, ktorý k súčinu čísel v stĺpcoch B, C toho istého riadku pripočíta hodnotu v B7.</t>
  </si>
  <si>
    <t>2. Vzorec nakopírujte aj do riadkov 4 až 6. Skontrolujte, že aj v ostatných riadkoch je pripočítaná hodnota z bunky B7.</t>
  </si>
  <si>
    <t xml:space="preserve">    Ak nie, preverte znovu riešenie úlohy 1.</t>
  </si>
  <si>
    <t>3. Do G3 vložte vzorec, ktorý k rozdielu čísel v stĺpcoch B, C toho istého riadku pripočíta hodnotu v B7.</t>
  </si>
  <si>
    <t>4. Vzorec nakopírujte aj do riadkov 4 až 6. Skontrolujte, že aj v ostatných riadkoch je pripočítaná hodnota z bunky B7.</t>
  </si>
  <si>
    <t xml:space="preserve">    Ak nie, preverte znovu riešenie úlohy 3.</t>
  </si>
  <si>
    <t>5. Do H3 vložte vzorec, ktorý vypočíta 1,35-násobok hodnoty v stĺpci D toho istého riadku.</t>
  </si>
  <si>
    <t>6. Vzorec z H3 nakopírujte aj do riadkov 4 až 6.</t>
  </si>
  <si>
    <t>7. Do I3 vložte vzorec, ktorý súčet hodnôt v stĺpcoch B, C, D  toho istého riadku vynásobí hodnotou v stĺpci E toho</t>
  </si>
  <si>
    <t xml:space="preserve">   istého riadku.</t>
  </si>
  <si>
    <t>8. Vzorec z I3 nakopírujte aj do riadkov 4 až 6 toho istého stĺpca.</t>
  </si>
  <si>
    <t>Meno</t>
  </si>
  <si>
    <t>Január</t>
  </si>
  <si>
    <t>Február</t>
  </si>
  <si>
    <t>Marec</t>
  </si>
  <si>
    <t>Apríl</t>
  </si>
  <si>
    <t>Spolu</t>
  </si>
  <si>
    <t>Priemerne</t>
  </si>
  <si>
    <t>Hraško Janko</t>
  </si>
  <si>
    <t>Klingáč Martinko</t>
  </si>
  <si>
    <t>Hlúpy Jano</t>
  </si>
  <si>
    <t>Princezná Smutná</t>
  </si>
  <si>
    <t>Princezná Pyšná</t>
  </si>
  <si>
    <t>Baba Jaga</t>
  </si>
  <si>
    <t>1. Do G3 vložte vzorec, ktorý vypočíta, koľko zarobil Janko Hraško v mesiacoch január až apríl spolu.</t>
  </si>
  <si>
    <t>2. Vzorec z G3 nakopírujte aj do oblasti G4:G8.</t>
  </si>
  <si>
    <t>3. Do H3 vložte vzorec, ktorý vypočíta priemerný zárobok Janka Hraška za to isté obdobie.</t>
  </si>
  <si>
    <t>4. Vzorec z H3 nakopírujte aj do oblasti H4:H8.</t>
  </si>
  <si>
    <t>5. Do C10 vložte vzorec, ktorý vypočíta, koľko firma vyplatila na mzdách v januári všetkým zamestnancom spolu.</t>
  </si>
  <si>
    <t>6. Vzorec z C10 nakopírujte aj do oblasti D10:F10. Čo vyjadrujú vzorce v oblasti D10:F10 ?</t>
  </si>
  <si>
    <t>7. Do C11 vložte vzorec, ktorý vypočíta priemernú mzdu pracovníkov v januári.</t>
  </si>
  <si>
    <t>8. Vzorec z C11 nakopírujte aj do oblasti D11:F11. Čo vyjadrujú vzorce v oblasti D11:F11 ?</t>
  </si>
  <si>
    <t>Najmenej</t>
  </si>
  <si>
    <t>Najviac</t>
  </si>
  <si>
    <t>1. Do G3 vložte vzorec, ktorý vypočíta, aký bol najmenší príjem Janka Hraška v období január až apríl.</t>
  </si>
  <si>
    <t>2. Vzorec z G3 nakopírujte aj ostatným pracovníkom.</t>
  </si>
  <si>
    <t>3. Do H3 vložte vzorec, ktorý vypočíta, aký bol najväčší príjem Janka Hraška v období január až apríl.</t>
  </si>
  <si>
    <t>4. Vzorec z H3 nakopírujte aj ostatným pracovníkom.</t>
  </si>
  <si>
    <t>5. Do C10 vložte vzorec, ktorý vypočíta, koľko firma vyplatila na mzdách v januári.</t>
  </si>
  <si>
    <t>6. Vzorec z C10 nakopírujte aj pre ostatné mesiace.</t>
  </si>
  <si>
    <t>8. Vzorec z C11 nakopírujte aj pre ostatné mesiace.</t>
  </si>
  <si>
    <t>9. Do G10 vložte vzorec pre výpočet minimálnej sumy, ktorú firma vyplatila spolu na mzdách</t>
  </si>
  <si>
    <t xml:space="preserve">    za jeden mesiac.</t>
  </si>
  <si>
    <t>10. Do G11 vložte vzorec pre výpočet najmenšej priemernej mzdy v uvedených mesiacoch .</t>
  </si>
  <si>
    <t>Na tomto liste je 6 krátkych úloh. Po prečítaní zadania doplňte tabuľku v ľavej časti pod zadaním</t>
  </si>
  <si>
    <t>o potrebné vzorce. Ak ste úlohu vyriešili správne, dostanete tie isté výsledky, ako v riešení napravo.</t>
  </si>
  <si>
    <t xml:space="preserve"> Ale pozor - tabuľka s riešením obsahuje iba číselné hodnoty, ktoré máte dostať pri správnom </t>
  </si>
  <si>
    <t>riešení, a nie potrebné vzorce.</t>
  </si>
  <si>
    <t>1. úloha</t>
  </si>
  <si>
    <t>V stĺpci C je uvedený počet hríbov, ktoré nazbieral Janko, v stĺpci D počet, ktorý nazbieral Ferko</t>
  </si>
  <si>
    <t xml:space="preserve">v uvedený deň v týždni. Vložte do stĺpca E vzorec, ktorý vypočíta, koľko hríbov doniesli z lesa </t>
  </si>
  <si>
    <t>spolu v jednotlivých dňoch.</t>
  </si>
  <si>
    <t>Riešenie</t>
  </si>
  <si>
    <t>Úplné riešenie</t>
  </si>
  <si>
    <t>Deň</t>
  </si>
  <si>
    <t>Janko</t>
  </si>
  <si>
    <t>Ferko</t>
  </si>
  <si>
    <t>Pondelok</t>
  </si>
  <si>
    <t>Utorok</t>
  </si>
  <si>
    <t>Streda</t>
  </si>
  <si>
    <t>Štvrtok</t>
  </si>
  <si>
    <t>Piatok</t>
  </si>
  <si>
    <t>Sobota</t>
  </si>
  <si>
    <t>Nedeľa</t>
  </si>
  <si>
    <t>2. úloha</t>
  </si>
  <si>
    <t>Martina si sporila za každý mesiac roku 2000 určitú sumu peňazí. V roku 2001 si chce v rovnakých mesiacoch</t>
  </si>
  <si>
    <t>roka usporiť vždy dvojnásobok, ako usporila v rovnakom mesiaci roku 2000. Doplňte do tabuľky vzorce,</t>
  </si>
  <si>
    <t>ktoré jej prezradia, koľko má ukladať v roku 2001.</t>
  </si>
  <si>
    <t>Mesiac</t>
  </si>
  <si>
    <t>Rok 2000</t>
  </si>
  <si>
    <t>Rok 2001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</si>
  <si>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</si>
  <si>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</si>
  <si>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</si>
  <si>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</si>
  <si>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</si>
  <si>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</si>
  <si>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</si>
  <si>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</si>
  <si>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</si>
  <si>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</si>
  <si>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</si>
  <si>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</si>
  <si>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3. úloha</t>
  </si>
  <si>
    <t>V jednotlivých dňoch týždňa si Martin zapisoval, koľko minul v bufete za raňajky, za obed, aj za večeru.</t>
  </si>
  <si>
    <t>Pomôžte mu vypočítať, koľko minul za stravu za celý deň v jednotlivých dňoch týždňa.</t>
  </si>
  <si>
    <t>Raňajky</t>
  </si>
  <si>
    <t>Obed</t>
  </si>
  <si>
    <t xml:space="preserve">Večera </t>
  </si>
  <si>
    <t>4. úloha</t>
  </si>
  <si>
    <t xml:space="preserve">Na brigáde, na ktorej pracovali Ferko a Ďurko, vyrobili v jednotlivých dňoch týždňa uvedené množstvá </t>
  </si>
  <si>
    <t>výrobkov. Rozhodli sa, že na budúci týždeň svoj výkon zdvojnásobia. Pomôžte im zistiť, koľko výrobkov</t>
  </si>
  <si>
    <t>budú mať spolu za jednotlivé dni budúceho týždňa. Koľko to bude peňazí, keď za každý výrobok dostanú</t>
  </si>
  <si>
    <t>čistú mzdu 15 Sk?</t>
  </si>
  <si>
    <t>Ďurko</t>
  </si>
  <si>
    <t>Budúci t.</t>
  </si>
  <si>
    <t>Zárobok v budúcom týždni</t>
  </si>
  <si>
    <t>5. úloha</t>
  </si>
  <si>
    <t>Do študentskej ubytovne nakúpili čistiace a hygienické potreby, a to vždy dvoch druhov A a B. V tabuľke je</t>
  </si>
  <si>
    <t>uvedená cena aj počet kusov jednotlivých druhov tovarov. Doplňte tabuľku o vzorce tak, aby na konci riadku</t>
  </si>
  <si>
    <t>bola vypočítaná celková cena za jednotlivé druhy tovarov.</t>
  </si>
  <si>
    <t>Tovar</t>
  </si>
  <si>
    <t>Počet A</t>
  </si>
  <si>
    <t>Cena 1ks A</t>
  </si>
  <si>
    <t>Počet B</t>
  </si>
  <si>
    <t>Cena 1ks B</t>
  </si>
  <si>
    <t>Mydlo</t>
  </si>
  <si>
    <t>Prací prášok</t>
  </si>
  <si>
    <t>Šampón</t>
  </si>
  <si>
    <t>Obrúsky</t>
  </si>
  <si>
    <t>Krém na ruky</t>
  </si>
  <si>
    <t>6. úloha</t>
  </si>
  <si>
    <t>Pani Rafiková nakúpila na trhu rôzny tovar. Potvrdenky jej vydali tak, že pozná len celkovú cenu za jeden druh</t>
  </si>
  <si>
    <t>tovaru a počet kusov, ktoré zakúpila. Ona by však rada vedela cenu za jeden kus. Doplňte danú tabuľku tak,</t>
  </si>
  <si>
    <t>aby v poslednom stĺpci obsahovala jednotkovú cenu tovaru pre každý z uvedených tovarov.</t>
  </si>
  <si>
    <t>Celková cena</t>
  </si>
  <si>
    <t>Počet kusov</t>
  </si>
  <si>
    <t>Cena za 1 kus</t>
  </si>
  <si>
    <t>Kiwi</t>
  </si>
  <si>
    <t>Citróny</t>
  </si>
  <si>
    <t>Rožky</t>
  </si>
  <si>
    <t>Chlieb</t>
  </si>
  <si>
    <t>Na tomto liste sú 3 krátke úlohy. Po prečítaní zadania doplňte tabuľku v ľavej časti pod zadaním</t>
  </si>
  <si>
    <t xml:space="preserve">o potrebné vzorce. Ak ste úlohu vyriešili správne, dostanete tie isté výsledky, ako v riešení napravo, </t>
  </si>
  <si>
    <t xml:space="preserve">prípadne dole. Ale pozor - tabuľka s riešením obsahuje iba číselné hodnoty, ktoré máte dostať  </t>
  </si>
  <si>
    <t>pri správnom riešení a nie potrebné vzorce.</t>
  </si>
  <si>
    <t>uvedená cena, aj počet kusov jednotlivých druhov tovarov. Doplňte tabuľku o vzorce tak, aby na konci riadku</t>
  </si>
  <si>
    <t>bola vypočítaná celková cena za jednotlivé druhy tovarov a na konci celková suma za celý nákup.</t>
  </si>
  <si>
    <t>Úplné riešenie:</t>
  </si>
  <si>
    <t>Toaletný papier</t>
  </si>
  <si>
    <t>Cena za nákup spolu</t>
  </si>
  <si>
    <t>V nasledujúcej tabuľke sú uvedené priemerné časy v behu na 100 m tried A, B, C, D jednotlivých</t>
  </si>
  <si>
    <t xml:space="preserve">ročníkov. Na konci tabuľky sú stĺpce, v ktorých treba vyhodnotiť najlepší aj najhorší priemerný čas </t>
  </si>
  <si>
    <t>v ročníku. Doplňte potrebné vzorce.</t>
  </si>
  <si>
    <t>Trieda A</t>
  </si>
  <si>
    <t>Trieda B</t>
  </si>
  <si>
    <t>Trieda C</t>
  </si>
  <si>
    <t>Trieda D</t>
  </si>
  <si>
    <t>Najlepšie</t>
  </si>
  <si>
    <t>Najhoršie</t>
  </si>
  <si>
    <t>1. ročník</t>
  </si>
  <si>
    <t>2. ročník</t>
  </si>
  <si>
    <t>3. ročník</t>
  </si>
  <si>
    <t>4. ročník</t>
  </si>
  <si>
    <t>Pán Opatrný chodí denne nakupovať do 4 rôznych obchodov, pričom si vedie záznamy. V tabuľke</t>
  </si>
  <si>
    <t>vidíte jeho prehľad o tom, za koľko nakupoval v jednotlivých predajniach. Doplňte jeho tabuľku</t>
  </si>
  <si>
    <t>o vzorce, ktoré mu umožnia vidieť, koľko minul každý deň spolu, aká bola jeho priemerná útrata</t>
  </si>
  <si>
    <t>za deň v priebehu týždňa, koľko stál najdrahší celkový denný nákup, aká bola hodnota najlacnejšieho denného</t>
  </si>
  <si>
    <t>nákupu. Taktiež chce vedieť, aký bol najdrahší aj najlacnejší jednotlivý nákup v jedinej predajni.</t>
  </si>
  <si>
    <t>Predajňa 1</t>
  </si>
  <si>
    <t>Predajňa 2</t>
  </si>
  <si>
    <t>Predajňa 3</t>
  </si>
  <si>
    <t>Predajňa 4</t>
  </si>
  <si>
    <t>Spolu za deň</t>
  </si>
  <si>
    <t>Spolu za týždeň</t>
  </si>
  <si>
    <t>Priemerný denný nákup</t>
  </si>
  <si>
    <t>Najdrahšie za jeden deň</t>
  </si>
  <si>
    <t>Riešenie je dole</t>
  </si>
  <si>
    <t>Najlacnejšie za jeden deň</t>
  </si>
  <si>
    <t>Najdrahší jednotlivý nákup</t>
  </si>
  <si>
    <t>Najlacnejší jednotlivý nákup</t>
  </si>
  <si>
    <t xml:space="preserve">      porastú úmerne vo všetkých položkách, a to tak, že sa vynásobia predpokladaným koeficientom, ktorý je </t>
  </si>
  <si>
    <t xml:space="preserve">      podľa odhadu expertov teraz 1,3. Pretože sa tento odhad môže zmeniť, je koeficient uložený v bunke H11.</t>
  </si>
  <si>
    <t xml:space="preserve">      Vložte do E12 vzorec na výpočet odhadu nákladov spotreby materiálu a nakopírujte ho aj ostatným položkám.</t>
  </si>
  <si>
    <t>Návrh plánu vybraných nákladov s použitím koeficienta</t>
  </si>
  <si>
    <t>Účet</t>
  </si>
  <si>
    <t>Položka</t>
  </si>
  <si>
    <t>Skut. 2000</t>
  </si>
  <si>
    <t>Plán 2001</t>
  </si>
  <si>
    <t>Koef.</t>
  </si>
  <si>
    <t>Spotreba materiálu</t>
  </si>
  <si>
    <t>Energia</t>
  </si>
  <si>
    <t>Náklady na predaný tovar</t>
  </si>
  <si>
    <t>Opravy a udržovanie</t>
  </si>
  <si>
    <t>Cestovné</t>
  </si>
  <si>
    <t>Spoje</t>
  </si>
  <si>
    <t xml:space="preserve">Nájomné </t>
  </si>
  <si>
    <t>Služby</t>
  </si>
  <si>
    <t>Nakupované subdodávky</t>
  </si>
  <si>
    <t>Propagácia</t>
  </si>
  <si>
    <t>52x</t>
  </si>
  <si>
    <t>Mzdové náklady</t>
  </si>
  <si>
    <t>56x</t>
  </si>
  <si>
    <t>Finančné náklady</t>
  </si>
  <si>
    <t>Ostatné náklady</t>
  </si>
  <si>
    <t>Leasing</t>
  </si>
  <si>
    <t>Odpisy</t>
  </si>
  <si>
    <t>CELKOM</t>
  </si>
  <si>
    <t>hodnoty v tis. Sk</t>
  </si>
  <si>
    <t>Táto tabuľka je podľa tabuľky  z knihy  Brož, M.: Microsoft® Excel pro manažery a ekonomy. Praha, Computer Press®, 1998</t>
  </si>
  <si>
    <t>Úloha o tržbe v troch predajniach</t>
  </si>
  <si>
    <t>Ako podnikateľ vlastníte 3 predajne: Predajňa 1, Predajňa 2 a Predajňa 3. Zostrojte tabuľku, v ktorej budete</t>
  </si>
  <si>
    <t>registrovať prehľad o tržbách za mesiace január až jún. Údaje v tabuľke budú uvedené v tisícoch Sk.</t>
  </si>
  <si>
    <t>Okrem registrovania tržby má tabuľka obsahovať aj:</t>
  </si>
  <si>
    <t>1. celkovú tržbu zo všetkých predajní za každý mesiac</t>
  </si>
  <si>
    <t>2. najväčšiu tržbu v mesiaci</t>
  </si>
  <si>
    <t>3. priemernú  tržbu jednotlivých predajní za každý mesiac</t>
  </si>
  <si>
    <t>4. celkovú tržbu za celé obdobie pre každú predajňu</t>
  </si>
  <si>
    <t>5. maximálnu a minimálnu tržbu pre každú predajňu za celé obdobie</t>
  </si>
  <si>
    <t>6. celkovú tržbu zo všetkých predajní za celé obdobie</t>
  </si>
  <si>
    <t>Úloha o klasifikácii</t>
  </si>
  <si>
    <t>V klasifikačnom hárku, ktorý sa nachádza nižšie na strane, vložte do stĺpca</t>
  </si>
  <si>
    <t>D vzorec, ktorý určí priemerný prospech žiaka z predmetov Sj (slovenský jazyk)</t>
  </si>
  <si>
    <t>až Tv (telesná výchova). Do stĺpca R vložte vzorec na výpočet súčtu známok</t>
  </si>
  <si>
    <t>z tých istých predmetov. Do riadku 44 vložte vzorce na výpočet priemeru známok</t>
  </si>
  <si>
    <t xml:space="preserve">pre predmety Sj až Tv. Do stĺpca S vlož celkový prospech žiaka: </t>
  </si>
  <si>
    <t>PSV - ak je priemer &lt;=1,5, zo správania známka =1 a známky má &lt;=2</t>
  </si>
  <si>
    <t>PVD - ak je priemer &lt;=2, zo správania známka =1 a známky má &lt;=3, alebo má priemer &lt;=1,5 ale niektoré zo známok =3</t>
  </si>
  <si>
    <t>P - ak je priemer &gt;=2 a známky má &lt;&gt;5, alebo má priemer &lt;=2 ale niektoré zo známok =4, prípadne má zníženú známku zo správania</t>
  </si>
  <si>
    <t>N - ak je niektorá z jeho známok =5</t>
  </si>
  <si>
    <t>Polročná  klasifikácia  triedy</t>
  </si>
  <si>
    <t>P.č.</t>
  </si>
  <si>
    <t>Meno a priezvisko</t>
  </si>
  <si>
    <t>Priemer</t>
  </si>
  <si>
    <t>Sp</t>
  </si>
  <si>
    <t>Sj</t>
  </si>
  <si>
    <t>Aj</t>
  </si>
  <si>
    <t>Nj</t>
  </si>
  <si>
    <t>Dej</t>
  </si>
  <si>
    <t>Geo</t>
  </si>
  <si>
    <t>Mat</t>
  </si>
  <si>
    <t>Fyz</t>
  </si>
  <si>
    <t xml:space="preserve">  Ch</t>
  </si>
  <si>
    <t>B</t>
  </si>
  <si>
    <t>IVT</t>
  </si>
  <si>
    <t>Tv</t>
  </si>
  <si>
    <t>Pz</t>
  </si>
  <si>
    <t>Súčet</t>
  </si>
  <si>
    <t>Prospech</t>
  </si>
  <si>
    <t>Blažek Ján</t>
  </si>
  <si>
    <t>Bubílková Anna</t>
  </si>
  <si>
    <t>Cimer Zdeno</t>
  </si>
  <si>
    <t>Dohnány Marcel</t>
  </si>
  <si>
    <t>Gajdoš Andrej</t>
  </si>
  <si>
    <t>Galan Miroslav</t>
  </si>
  <si>
    <t>Gerbovský Dušan</t>
  </si>
  <si>
    <t>Hakulinský Ivan</t>
  </si>
  <si>
    <t>Haranský Martin</t>
  </si>
  <si>
    <t>Hrabalová Danica</t>
  </si>
  <si>
    <t>Hrebenda Martin</t>
  </si>
  <si>
    <t>Humeňanský Mikuláš</t>
  </si>
  <si>
    <t>Komár Juraj</t>
  </si>
  <si>
    <t>Lenský Jozef</t>
  </si>
  <si>
    <t>Lupták Mojmír</t>
  </si>
  <si>
    <t>Mamrillová Ema</t>
  </si>
  <si>
    <t>Mochovič Pavel</t>
  </si>
  <si>
    <t>Pandák Rastislav</t>
  </si>
  <si>
    <t>Polanská Lucia</t>
  </si>
  <si>
    <t>Romanová Brigitta</t>
  </si>
  <si>
    <t>Skalný Peter</t>
  </si>
  <si>
    <t>Sučanská Štefánia</t>
  </si>
  <si>
    <t>Šimkovský Ján</t>
  </si>
  <si>
    <t>Šponták Martin</t>
  </si>
  <si>
    <t>Toman Marián</t>
  </si>
  <si>
    <t>Vajdička Jozef</t>
  </si>
  <si>
    <t>Zuskáčová Lenka</t>
  </si>
  <si>
    <t>Zubrianská Štefánia</t>
  </si>
  <si>
    <t>Žitňanská Karmen</t>
  </si>
  <si>
    <t>Priemery</t>
  </si>
  <si>
    <t>Úloha o zameškaných hodinách</t>
  </si>
  <si>
    <t>V pripravenej tabuľke doplňte vzorce tak, aby bolo možné vidieť:</t>
  </si>
  <si>
    <t xml:space="preserve">   - celkový počet zameškaných hodín žiakov</t>
  </si>
  <si>
    <t xml:space="preserve">   - počet neospravedlnených hodín pre každého žiaka</t>
  </si>
  <si>
    <t xml:space="preserve">   - celkový počet zameškaných hodín za každý jeden týždeň</t>
  </si>
  <si>
    <t xml:space="preserve">   - celkový počet neospravedlnených hodín v každom týždni</t>
  </si>
  <si>
    <t xml:space="preserve">   - celkový počet zameškaných hodín triedou za celý polrok</t>
  </si>
  <si>
    <t xml:space="preserve">   - celkový počet neospravedlnených hodín zameškaný triedou za polrok</t>
  </si>
  <si>
    <t xml:space="preserve">   - priemerný počet zameškaných hodín žiakmi</t>
  </si>
  <si>
    <t xml:space="preserve">   - priemerný počet neospravedlnených zameškaných hodín žiakmi</t>
  </si>
  <si>
    <t>Počet zameškaných hodín žiakmi v prvom polroku</t>
  </si>
  <si>
    <t>Za celý polrok</t>
  </si>
  <si>
    <t>MENO</t>
  </si>
  <si>
    <t>o</t>
  </si>
  <si>
    <t>n</t>
  </si>
  <si>
    <t>Neosprav.</t>
  </si>
  <si>
    <t>SPOLU</t>
  </si>
  <si>
    <t xml:space="preserve">Trieda spolu </t>
  </si>
  <si>
    <t>Priemer na žiaka</t>
  </si>
  <si>
    <t>Priemer neospravedl.</t>
  </si>
  <si>
    <r>
      <t>11. Analogicky ako v G10, G11 vytvorte v H10,</t>
    </r>
    <r>
      <rPr>
        <sz val="10"/>
        <rFont val="Arial CE"/>
        <family val="0"/>
      </rPr>
      <t xml:space="preserve"> </t>
    </r>
    <r>
      <rPr>
        <sz val="10"/>
        <color indexed="48"/>
        <rFont val="Arial CE"/>
        <family val="2"/>
      </rPr>
      <t>H11</t>
    </r>
    <r>
      <rPr>
        <sz val="10"/>
        <rFont val="Arial CE"/>
        <family val="0"/>
      </rPr>
      <t xml:space="preserve"> vzorce pre "najviac".</t>
    </r>
  </si>
  <si>
    <r>
      <t>Úloha:</t>
    </r>
    <r>
      <rPr>
        <b/>
        <sz val="10"/>
        <color indexed="17"/>
        <rFont val="Arial CE"/>
        <family val="2"/>
      </rPr>
      <t xml:space="preserve"> Na základe nákladov v roku 2000 chcú vo firme odhadnúť náklady na rok 2001. Predpokladajú, že náklady </t>
    </r>
  </si>
  <si>
    <r>
      <t xml:space="preserve">o - ospravedlnené, </t>
    </r>
    <r>
      <rPr>
        <sz val="10"/>
        <color indexed="10"/>
        <rFont val="Times New Roman"/>
        <family val="1"/>
      </rPr>
      <t>n - neospravedlnené</t>
    </r>
  </si>
  <si>
    <r>
      <t>TÝŽDEŇ</t>
    </r>
    <r>
      <rPr>
        <sz val="12"/>
        <color indexed="8"/>
        <rFont val="Times New Roman"/>
        <family val="1"/>
      </rPr>
      <t xml:space="preserve">        </t>
    </r>
  </si>
  <si>
    <t>Reálne číslo</t>
  </si>
  <si>
    <t>Vyplň bunky B10:B20 rôznymi reálnymi číslami z intervalu &lt;-100,100&gt;</t>
  </si>
  <si>
    <t>Do buniek C10:C20 napíš vzorec, ktorý dá odpoveď, o znamienku reálnych číslel (kladné, nula,záporné) uložených v bunkách B10:B20</t>
  </si>
  <si>
    <t>Uprav vzorec v bunkách D10:D20 tak, aby začínal podmienkou XY=0 a vyjadroval tú istú vlastnosť reálnych čísel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</si>
</sst>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 ;[Red]\-#,##0\ "/>
    <numFmt numFmtId="165" formatCode="#,###"/>
    <numFmt numFmtId="166" formatCode="0.00_)"/>
    <numFmt numFmtId="167" formatCode="0_)"/>
    <numFmt numFmtId="168" formatCode="000"/>
    <numFmt numFmtId="169" formatCode="#,##0.00\ &quot;Sk&quot;"/>
    <numFmt numFmtId="170" formatCode="000000"/>
    <numFmt numFmtId="171" formatCode="0000"/>
  </numFmts>
  <fonts count="95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Times New Roman CE"/>
      <family val="0"/>
    </font>
    <font>
      <u val="single"/>
      <sz val="10"/>
      <color indexed="36"/>
      <name val="Arial CE"/>
      <family val="0"/>
    </font>
    <font>
      <sz val="10"/>
      <color indexed="17"/>
      <name val="Arial CE"/>
      <family val="2"/>
    </font>
    <font>
      <b/>
      <u val="single"/>
      <sz val="12"/>
      <color indexed="17"/>
      <name val="Arial CE"/>
      <family val="2"/>
    </font>
    <font>
      <sz val="12"/>
      <color indexed="53"/>
      <name val="Times New Roman"/>
      <family val="1"/>
    </font>
    <font>
      <sz val="12"/>
      <color indexed="19"/>
      <name val="Times New Roman"/>
      <family val="1"/>
    </font>
    <font>
      <sz val="12"/>
      <color indexed="17"/>
      <name val="Times New Roman"/>
      <family val="1"/>
    </font>
    <font>
      <sz val="12"/>
      <color indexed="48"/>
      <name val="Times New Roman"/>
      <family val="1"/>
    </font>
    <font>
      <sz val="12"/>
      <color indexed="12"/>
      <name val="Times New Roman"/>
      <family val="1"/>
    </font>
    <font>
      <sz val="12"/>
      <color indexed="20"/>
      <name val="Times New Roman"/>
      <family val="1"/>
    </font>
    <font>
      <sz val="12"/>
      <color indexed="8"/>
      <name val="Times New Roman"/>
      <family val="1"/>
    </font>
    <font>
      <sz val="10"/>
      <color indexed="14"/>
      <name val="Arial CE"/>
      <family val="2"/>
    </font>
    <font>
      <sz val="10"/>
      <color indexed="11"/>
      <name val="Arial CE"/>
      <family val="2"/>
    </font>
    <font>
      <b/>
      <u val="single"/>
      <sz val="10"/>
      <color indexed="18"/>
      <name val="Arial CE"/>
      <family val="2"/>
    </font>
    <font>
      <sz val="11"/>
      <color indexed="16"/>
      <name val="Times New Roman"/>
      <family val="1"/>
    </font>
    <font>
      <sz val="11"/>
      <color indexed="48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52"/>
      <name val="Times New Roman"/>
      <family val="1"/>
    </font>
    <font>
      <sz val="11"/>
      <color indexed="8"/>
      <name val="Times New Roman"/>
      <family val="1"/>
    </font>
    <font>
      <sz val="11"/>
      <color indexed="17"/>
      <name val="Times New Roman"/>
      <family val="1"/>
    </font>
    <font>
      <sz val="10"/>
      <color indexed="47"/>
      <name val="Arial CE"/>
      <family val="2"/>
    </font>
    <font>
      <b/>
      <u val="single"/>
      <sz val="10"/>
      <color indexed="16"/>
      <name val="Arial CE"/>
      <family val="2"/>
    </font>
    <font>
      <sz val="10"/>
      <color indexed="60"/>
      <name val="Arial CE"/>
      <family val="2"/>
    </font>
    <font>
      <sz val="10"/>
      <color indexed="48"/>
      <name val="Arial CE"/>
      <family val="2"/>
    </font>
    <font>
      <sz val="10"/>
      <color indexed="52"/>
      <name val="Arial CE"/>
      <family val="2"/>
    </font>
    <font>
      <sz val="10"/>
      <color indexed="8"/>
      <name val="Arial CE"/>
      <family val="2"/>
    </font>
    <font>
      <sz val="10"/>
      <color indexed="20"/>
      <name val="Arial CE"/>
      <family val="2"/>
    </font>
    <font>
      <b/>
      <sz val="11"/>
      <color indexed="17"/>
      <name val="Times New Roman"/>
      <family val="1"/>
    </font>
    <font>
      <sz val="12"/>
      <name val="Times New Roman"/>
      <family val="1"/>
    </font>
    <font>
      <b/>
      <u val="single"/>
      <sz val="10"/>
      <color indexed="2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2"/>
    </font>
    <font>
      <sz val="10"/>
      <color indexed="10"/>
      <name val="Arial CE"/>
      <family val="2"/>
    </font>
    <font>
      <b/>
      <u val="single"/>
      <sz val="11"/>
      <color indexed="20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u val="single"/>
      <sz val="16"/>
      <color indexed="20"/>
      <name val="Arial CE"/>
      <family val="2"/>
    </font>
    <font>
      <b/>
      <u val="single"/>
      <sz val="16"/>
      <color indexed="20"/>
      <name val="Arial"/>
      <family val="2"/>
    </font>
    <font>
      <b/>
      <sz val="12"/>
      <color indexed="17"/>
      <name val="Times New Roman"/>
      <family val="1"/>
    </font>
    <font>
      <b/>
      <u val="single"/>
      <sz val="24"/>
      <color indexed="46"/>
      <name val="Times New Roman"/>
      <family val="1"/>
    </font>
    <font>
      <sz val="10"/>
      <color indexed="20"/>
      <name val="Times New Roman"/>
      <family val="1"/>
    </font>
    <font>
      <sz val="10"/>
      <color indexed="61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ourier"/>
      <family val="0"/>
    </font>
    <font>
      <b/>
      <sz val="11"/>
      <name val="Times New Roman"/>
      <family val="1"/>
    </font>
    <font>
      <u val="single"/>
      <sz val="14"/>
      <color indexed="21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52"/>
      <name val="Arial Narrow"/>
      <family val="2"/>
    </font>
    <font>
      <sz val="11"/>
      <color indexed="52"/>
      <name val="Arial Narrow"/>
      <family val="2"/>
    </font>
    <font>
      <b/>
      <sz val="11"/>
      <color indexed="9"/>
      <name val="Arial Narrow"/>
      <family val="2"/>
    </font>
    <font>
      <sz val="11"/>
      <color indexed="10"/>
      <name val="Arial Narrow"/>
      <family val="2"/>
    </font>
    <font>
      <i/>
      <sz val="11"/>
      <color indexed="23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8"/>
      <name val="Arial Narrow"/>
      <family val="2"/>
    </font>
    <font>
      <b/>
      <sz val="11"/>
      <color indexed="17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006100"/>
      <name val="Arial Narrow"/>
      <family val="2"/>
    </font>
    <font>
      <b/>
      <sz val="11"/>
      <color theme="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rgb="FF9C6500"/>
      <name val="Arial Narrow"/>
      <family val="2"/>
    </font>
    <font>
      <sz val="11"/>
      <color rgb="FFFA7D00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8"/>
      <color theme="3"/>
      <name val="Cambria"/>
      <family val="2"/>
    </font>
    <font>
      <sz val="11"/>
      <color rgb="FF3F3F76"/>
      <name val="Arial Narrow"/>
      <family val="2"/>
    </font>
    <font>
      <b/>
      <sz val="11"/>
      <color rgb="FFFA7D00"/>
      <name val="Arial Narrow"/>
      <family val="2"/>
    </font>
    <font>
      <b/>
      <sz val="11"/>
      <color rgb="FF3F3F3F"/>
      <name val="Arial Narrow"/>
      <family val="2"/>
    </font>
    <font>
      <i/>
      <sz val="11"/>
      <color rgb="FF7F7F7F"/>
      <name val="Arial Narrow"/>
      <family val="2"/>
    </font>
    <font>
      <sz val="11"/>
      <color rgb="FF9C0006"/>
      <name val="Arial Narrow"/>
      <family val="2"/>
    </font>
    <font>
      <b/>
      <u val="single"/>
      <sz val="16"/>
      <color rgb="FF800080"/>
      <name val="Arial CE"/>
      <family val="0"/>
    </font>
    <font>
      <b/>
      <sz val="11"/>
      <color rgb="FF008000"/>
      <name val="Arial Narrow"/>
      <family val="2"/>
    </font>
    <font>
      <b/>
      <sz val="8"/>
      <name val="Arial CE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17"/>
      </right>
      <top style="medium"/>
      <bottom style="thin">
        <color indexed="17"/>
      </bottom>
    </border>
    <border>
      <left style="thin">
        <color indexed="17"/>
      </left>
      <right style="thin">
        <color indexed="17"/>
      </right>
      <top style="medium"/>
      <bottom style="thin">
        <color indexed="17"/>
      </bottom>
    </border>
    <border>
      <left style="thin">
        <color indexed="17"/>
      </left>
      <right style="medium"/>
      <top style="medium"/>
      <bottom style="thin">
        <color indexed="17"/>
      </bottom>
    </border>
    <border>
      <left style="medium"/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/>
      <top style="thin">
        <color indexed="17"/>
      </top>
      <bottom style="thin">
        <color indexed="17"/>
      </bottom>
    </border>
    <border>
      <left style="medium"/>
      <right style="thin">
        <color indexed="17"/>
      </right>
      <top style="thin">
        <color indexed="17"/>
      </top>
      <bottom style="medium"/>
    </border>
    <border>
      <left style="thin">
        <color indexed="17"/>
      </left>
      <right style="thin">
        <color indexed="17"/>
      </right>
      <top style="thin">
        <color indexed="17"/>
      </top>
      <bottom style="medium"/>
    </border>
    <border>
      <left style="thin">
        <color indexed="17"/>
      </left>
      <right style="medium"/>
      <top style="thin">
        <color indexed="17"/>
      </top>
      <bottom style="medium"/>
    </border>
    <border>
      <left style="medium"/>
      <right style="medium"/>
      <top style="medium"/>
      <bottom style="medium"/>
    </border>
    <border>
      <left style="thick">
        <color indexed="17"/>
      </left>
      <right style="thin">
        <color indexed="17"/>
      </right>
      <top style="thick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ck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ck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17"/>
      </top>
      <bottom style="thin"/>
    </border>
    <border>
      <left style="thin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>
        <color indexed="17"/>
      </left>
      <right style="thin">
        <color indexed="17"/>
      </right>
      <top style="thick">
        <color indexed="17"/>
      </top>
      <bottom style="thick">
        <color indexed="17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>
        <color indexed="17"/>
      </left>
      <right style="thin">
        <color indexed="17"/>
      </right>
      <top style="thick">
        <color indexed="17"/>
      </top>
      <bottom style="thick">
        <color indexed="17"/>
      </bottom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7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4" borderId="8" applyNumberFormat="0" applyAlignment="0" applyProtection="0"/>
    <xf numFmtId="0" fontId="88" fillId="25" borderId="8" applyNumberFormat="0" applyAlignment="0" applyProtection="0"/>
    <xf numFmtId="0" fontId="89" fillId="25" borderId="9" applyNumberFormat="0" applyAlignment="0" applyProtection="0"/>
    <xf numFmtId="0" fontId="90" fillId="0" borderId="0" applyNumberFormat="0" applyFill="0" applyBorder="0" applyAlignment="0" applyProtection="0"/>
    <xf numFmtId="0" fontId="91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7" borderId="14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39" borderId="14" xfId="0" applyFont="1" applyFill="1" applyBorder="1" applyAlignment="1">
      <alignment/>
    </xf>
    <xf numFmtId="0" fontId="0" fillId="4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7" borderId="17" xfId="0" applyFont="1" applyFill="1" applyBorder="1" applyAlignment="1">
      <alignment/>
    </xf>
    <xf numFmtId="0" fontId="0" fillId="38" borderId="17" xfId="0" applyFont="1" applyFill="1" applyBorder="1" applyAlignment="1">
      <alignment/>
    </xf>
    <xf numFmtId="0" fontId="0" fillId="39" borderId="17" xfId="0" applyFont="1" applyFill="1" applyBorder="1" applyAlignment="1">
      <alignment/>
    </xf>
    <xf numFmtId="0" fontId="0" fillId="40" borderId="18" xfId="0" applyFont="1" applyFill="1" applyBorder="1" applyAlignment="1">
      <alignment/>
    </xf>
    <xf numFmtId="0" fontId="0" fillId="41" borderId="19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13" fillId="42" borderId="14" xfId="0" applyFont="1" applyFill="1" applyBorder="1" applyAlignment="1">
      <alignment/>
    </xf>
    <xf numFmtId="0" fontId="14" fillId="43" borderId="24" xfId="0" applyFont="1" applyFill="1" applyBorder="1" applyAlignment="1">
      <alignment/>
    </xf>
    <xf numFmtId="0" fontId="13" fillId="38" borderId="14" xfId="0" applyFont="1" applyFill="1" applyBorder="1" applyAlignment="1">
      <alignment/>
    </xf>
    <xf numFmtId="0" fontId="14" fillId="44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3" fillId="38" borderId="26" xfId="0" applyFont="1" applyFill="1" applyBorder="1" applyAlignment="1">
      <alignment/>
    </xf>
    <xf numFmtId="0" fontId="14" fillId="44" borderId="27" xfId="0" applyFont="1" applyFill="1" applyBorder="1" applyAlignment="1">
      <alignment/>
    </xf>
    <xf numFmtId="0" fontId="0" fillId="0" borderId="20" xfId="0" applyBorder="1" applyAlignment="1">
      <alignment/>
    </xf>
    <xf numFmtId="0" fontId="0" fillId="42" borderId="21" xfId="0" applyFill="1" applyBorder="1" applyAlignment="1">
      <alignment/>
    </xf>
    <xf numFmtId="0" fontId="0" fillId="45" borderId="21" xfId="0" applyFill="1" applyBorder="1" applyAlignment="1">
      <alignment/>
    </xf>
    <xf numFmtId="0" fontId="0" fillId="45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Border="1" applyAlignment="1">
      <alignment/>
    </xf>
    <xf numFmtId="0" fontId="0" fillId="40" borderId="26" xfId="0" applyFill="1" applyBorder="1" applyAlignment="1">
      <alignment/>
    </xf>
    <xf numFmtId="0" fontId="0" fillId="44" borderId="26" xfId="0" applyFill="1" applyBorder="1" applyAlignment="1">
      <alignment/>
    </xf>
    <xf numFmtId="0" fontId="0" fillId="44" borderId="27" xfId="0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42" borderId="14" xfId="0" applyFont="1" applyFill="1" applyBorder="1" applyAlignment="1">
      <alignment/>
    </xf>
    <xf numFmtId="0" fontId="0" fillId="44" borderId="24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26" xfId="0" applyBorder="1" applyAlignment="1">
      <alignment/>
    </xf>
    <xf numFmtId="0" fontId="0" fillId="42" borderId="26" xfId="0" applyFont="1" applyFill="1" applyBorder="1" applyAlignment="1">
      <alignment/>
    </xf>
    <xf numFmtId="0" fontId="0" fillId="44" borderId="27" xfId="0" applyFont="1" applyFill="1" applyBorder="1" applyAlignment="1">
      <alignment/>
    </xf>
    <xf numFmtId="0" fontId="0" fillId="46" borderId="21" xfId="0" applyFont="1" applyFill="1" applyBorder="1" applyAlignment="1">
      <alignment/>
    </xf>
    <xf numFmtId="0" fontId="0" fillId="40" borderId="21" xfId="0" applyFont="1" applyFill="1" applyBorder="1" applyAlignment="1">
      <alignment/>
    </xf>
    <xf numFmtId="0" fontId="0" fillId="42" borderId="22" xfId="0" applyFont="1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39" borderId="26" xfId="0" applyFont="1" applyFill="1" applyBorder="1" applyAlignment="1">
      <alignment/>
    </xf>
    <xf numFmtId="0" fontId="0" fillId="38" borderId="27" xfId="0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/>
    </xf>
    <xf numFmtId="0" fontId="31" fillId="47" borderId="0" xfId="0" applyFont="1" applyFill="1" applyAlignment="1">
      <alignment/>
    </xf>
    <xf numFmtId="0" fontId="0" fillId="0" borderId="28" xfId="0" applyBorder="1" applyAlignment="1">
      <alignment/>
    </xf>
    <xf numFmtId="0" fontId="4" fillId="0" borderId="28" xfId="0" applyFont="1" applyBorder="1" applyAlignment="1">
      <alignment/>
    </xf>
    <xf numFmtId="0" fontId="31" fillId="47" borderId="28" xfId="0" applyFont="1" applyFill="1" applyBorder="1" applyAlignment="1">
      <alignment/>
    </xf>
    <xf numFmtId="0" fontId="32" fillId="0" borderId="0" xfId="0" applyFont="1" applyAlignment="1">
      <alignment/>
    </xf>
    <xf numFmtId="0" fontId="0" fillId="44" borderId="29" xfId="0" applyFill="1" applyBorder="1" applyAlignment="1">
      <alignment/>
    </xf>
    <xf numFmtId="0" fontId="31" fillId="44" borderId="30" xfId="0" applyFont="1" applyFill="1" applyBorder="1" applyAlignment="1">
      <alignment/>
    </xf>
    <xf numFmtId="0" fontId="31" fillId="44" borderId="31" xfId="0" applyFont="1" applyFill="1" applyBorder="1" applyAlignment="1">
      <alignment/>
    </xf>
    <xf numFmtId="0" fontId="31" fillId="47" borderId="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44" borderId="33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32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44" borderId="3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24" xfId="0" applyNumberFormat="1" applyFill="1" applyBorder="1" applyAlignment="1">
      <alignment/>
    </xf>
    <xf numFmtId="2" fontId="0" fillId="44" borderId="33" xfId="0" applyNumberFormat="1" applyFill="1" applyBorder="1" applyAlignment="1">
      <alignment/>
    </xf>
    <xf numFmtId="2" fontId="0" fillId="0" borderId="26" xfId="0" applyNumberFormat="1" applyFill="1" applyBorder="1" applyAlignment="1">
      <alignment/>
    </xf>
    <xf numFmtId="2" fontId="0" fillId="0" borderId="27" xfId="0" applyNumberFormat="1" applyFill="1" applyBorder="1" applyAlignment="1">
      <alignment/>
    </xf>
    <xf numFmtId="2" fontId="0" fillId="44" borderId="29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wrapText="1"/>
    </xf>
    <xf numFmtId="0" fontId="0" fillId="44" borderId="33" xfId="0" applyFill="1" applyBorder="1" applyAlignment="1">
      <alignment horizontal="center" vertical="center"/>
    </xf>
    <xf numFmtId="0" fontId="0" fillId="44" borderId="33" xfId="0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44" borderId="33" xfId="0" applyFill="1" applyBorder="1" applyAlignment="1">
      <alignment vertical="center"/>
    </xf>
    <xf numFmtId="2" fontId="0" fillId="0" borderId="14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4" borderId="33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33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0" xfId="0" applyFont="1" applyAlignment="1">
      <alignment/>
    </xf>
    <xf numFmtId="0" fontId="33" fillId="0" borderId="23" xfId="0" applyFont="1" applyBorder="1" applyAlignment="1">
      <alignment/>
    </xf>
    <xf numFmtId="0" fontId="33" fillId="0" borderId="14" xfId="0" applyFont="1" applyBorder="1" applyAlignment="1">
      <alignment/>
    </xf>
    <xf numFmtId="0" fontId="35" fillId="0" borderId="0" xfId="0" applyFont="1" applyAlignment="1">
      <alignment/>
    </xf>
    <xf numFmtId="0" fontId="0" fillId="0" borderId="0" xfId="0" applyFill="1" applyAlignment="1">
      <alignment/>
    </xf>
    <xf numFmtId="0" fontId="0" fillId="44" borderId="36" xfId="0" applyFill="1" applyBorder="1" applyAlignment="1">
      <alignment/>
    </xf>
    <xf numFmtId="0" fontId="33" fillId="44" borderId="37" xfId="0" applyFont="1" applyFill="1" applyBorder="1" applyAlignment="1">
      <alignment/>
    </xf>
    <xf numFmtId="0" fontId="34" fillId="44" borderId="38" xfId="0" applyFont="1" applyFill="1" applyBorder="1" applyAlignment="1">
      <alignment/>
    </xf>
    <xf numFmtId="0" fontId="0" fillId="44" borderId="39" xfId="0" applyFont="1" applyFill="1" applyBorder="1" applyAlignment="1">
      <alignment/>
    </xf>
    <xf numFmtId="2" fontId="0" fillId="44" borderId="40" xfId="0" applyNumberFormat="1" applyFill="1" applyBorder="1" applyAlignment="1">
      <alignment/>
    </xf>
    <xf numFmtId="0" fontId="0" fillId="44" borderId="41" xfId="0" applyFont="1" applyFill="1" applyBorder="1" applyAlignment="1">
      <alignment/>
    </xf>
    <xf numFmtId="2" fontId="0" fillId="44" borderId="42" xfId="0" applyNumberFormat="1" applyFill="1" applyBorder="1" applyAlignment="1">
      <alignment/>
    </xf>
    <xf numFmtId="2" fontId="0" fillId="44" borderId="43" xfId="0" applyNumberFormat="1" applyFill="1" applyBorder="1" applyAlignment="1">
      <alignment/>
    </xf>
    <xf numFmtId="2" fontId="0" fillId="44" borderId="38" xfId="0" applyNumberFormat="1" applyFill="1" applyBorder="1" applyAlignment="1">
      <alignment/>
    </xf>
    <xf numFmtId="0" fontId="33" fillId="44" borderId="44" xfId="0" applyFont="1" applyFill="1" applyBorder="1" applyAlignment="1">
      <alignment/>
    </xf>
    <xf numFmtId="0" fontId="33" fillId="44" borderId="45" xfId="0" applyFont="1" applyFill="1" applyBorder="1" applyAlignment="1">
      <alignment/>
    </xf>
    <xf numFmtId="2" fontId="0" fillId="44" borderId="46" xfId="0" applyNumberFormat="1" applyFill="1" applyBorder="1" applyAlignment="1">
      <alignment/>
    </xf>
    <xf numFmtId="0" fontId="36" fillId="0" borderId="0" xfId="0" applyFont="1" applyAlignment="1">
      <alignment/>
    </xf>
    <xf numFmtId="0" fontId="37" fillId="0" borderId="28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Continuous" vertical="center"/>
    </xf>
    <xf numFmtId="0" fontId="40" fillId="0" borderId="47" xfId="0" applyFont="1" applyBorder="1" applyAlignment="1">
      <alignment horizontal="center"/>
    </xf>
    <xf numFmtId="0" fontId="40" fillId="0" borderId="3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0" fillId="0" borderId="24" xfId="0" applyNumberFormat="1" applyFont="1" applyFill="1" applyBorder="1" applyAlignment="1">
      <alignment/>
    </xf>
    <xf numFmtId="0" fontId="0" fillId="0" borderId="23" xfId="45" applyFont="1" applyFill="1" applyBorder="1" applyAlignment="1" applyProtection="1">
      <alignment horizontal="right"/>
      <protection/>
    </xf>
    <xf numFmtId="0" fontId="0" fillId="0" borderId="14" xfId="46" applyFont="1" applyFill="1" applyBorder="1" applyAlignment="1" applyProtection="1">
      <alignment wrapText="1"/>
      <protection/>
    </xf>
    <xf numFmtId="164" fontId="0" fillId="0" borderId="14" xfId="45" applyNumberFormat="1" applyFont="1" applyFill="1" applyBorder="1" applyProtection="1">
      <alignment/>
      <protection locked="0"/>
    </xf>
    <xf numFmtId="0" fontId="0" fillId="0" borderId="25" xfId="45" applyFont="1" applyFill="1" applyBorder="1" applyProtection="1">
      <alignment/>
      <protection/>
    </xf>
    <xf numFmtId="0" fontId="0" fillId="0" borderId="26" xfId="0" applyFont="1" applyFill="1" applyBorder="1" applyAlignment="1">
      <alignment/>
    </xf>
    <xf numFmtId="164" fontId="40" fillId="0" borderId="26" xfId="45" applyNumberFormat="1" applyFont="1" applyFill="1" applyBorder="1" applyProtection="1">
      <alignment/>
      <protection locked="0"/>
    </xf>
    <xf numFmtId="164" fontId="40" fillId="0" borderId="27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0" fillId="47" borderId="0" xfId="0" applyFill="1" applyAlignment="1">
      <alignment/>
    </xf>
    <xf numFmtId="0" fontId="42" fillId="47" borderId="0" xfId="0" applyFont="1" applyFill="1" applyAlignment="1">
      <alignment/>
    </xf>
    <xf numFmtId="0" fontId="30" fillId="47" borderId="0" xfId="0" applyFont="1" applyFill="1" applyAlignment="1">
      <alignment/>
    </xf>
    <xf numFmtId="0" fontId="43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28" xfId="0" applyBorder="1" applyAlignment="1">
      <alignment horizontal="center"/>
    </xf>
    <xf numFmtId="2" fontId="0" fillId="0" borderId="28" xfId="0" applyNumberFormat="1" applyBorder="1" applyAlignment="1">
      <alignment/>
    </xf>
    <xf numFmtId="0" fontId="45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46" fillId="0" borderId="48" xfId="0" applyFont="1" applyFill="1" applyBorder="1" applyAlignment="1" applyProtection="1">
      <alignment horizontal="center"/>
      <protection locked="0"/>
    </xf>
    <xf numFmtId="0" fontId="46" fillId="0" borderId="49" xfId="0" applyFont="1" applyFill="1" applyBorder="1" applyAlignment="1" applyProtection="1">
      <alignment/>
      <protection locked="0"/>
    </xf>
    <xf numFmtId="2" fontId="46" fillId="0" borderId="49" xfId="0" applyNumberFormat="1" applyFont="1" applyFill="1" applyBorder="1" applyAlignment="1" applyProtection="1">
      <alignment/>
      <protection locked="0"/>
    </xf>
    <xf numFmtId="167" fontId="46" fillId="0" borderId="49" xfId="0" applyNumberFormat="1" applyFont="1" applyFill="1" applyBorder="1" applyAlignment="1" applyProtection="1">
      <alignment horizontal="center"/>
      <protection locked="0"/>
    </xf>
    <xf numFmtId="0" fontId="46" fillId="0" borderId="49" xfId="0" applyFont="1" applyFill="1" applyBorder="1" applyAlignment="1" applyProtection="1">
      <alignment horizontal="center"/>
      <protection locked="0"/>
    </xf>
    <xf numFmtId="166" fontId="46" fillId="0" borderId="49" xfId="0" applyNumberFormat="1" applyFont="1" applyFill="1" applyBorder="1" applyAlignment="1" applyProtection="1">
      <alignment horizontal="center"/>
      <protection locked="0"/>
    </xf>
    <xf numFmtId="166" fontId="46" fillId="0" borderId="5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Alignment="1" applyProtection="1">
      <alignment horizontal="left"/>
      <protection locked="0"/>
    </xf>
    <xf numFmtId="0" fontId="47" fillId="0" borderId="48" xfId="0" applyFont="1" applyFill="1" applyBorder="1" applyAlignment="1" applyProtection="1">
      <alignment horizontal="center"/>
      <protection locked="0"/>
    </xf>
    <xf numFmtId="0" fontId="48" fillId="0" borderId="49" xfId="0" applyFont="1" applyFill="1" applyBorder="1" applyAlignment="1" applyProtection="1">
      <alignment/>
      <protection locked="0"/>
    </xf>
    <xf numFmtId="2" fontId="49" fillId="37" borderId="51" xfId="0" applyNumberFormat="1" applyFont="1" applyFill="1" applyBorder="1" applyAlignment="1" applyProtection="1">
      <alignment horizontal="center"/>
      <protection locked="0"/>
    </xf>
    <xf numFmtId="167" fontId="50" fillId="0" borderId="49" xfId="0" applyNumberFormat="1" applyFont="1" applyFill="1" applyBorder="1" applyAlignment="1" applyProtection="1">
      <alignment horizontal="center"/>
      <protection locked="0"/>
    </xf>
    <xf numFmtId="0" fontId="50" fillId="0" borderId="49" xfId="0" applyFont="1" applyFill="1" applyBorder="1" applyAlignment="1" applyProtection="1">
      <alignment horizontal="center"/>
      <protection locked="0"/>
    </xf>
    <xf numFmtId="167" fontId="50" fillId="40" borderId="51" xfId="0" applyNumberFormat="1" applyFont="1" applyFill="1" applyBorder="1" applyAlignment="1" applyProtection="1">
      <alignment horizontal="center"/>
      <protection locked="0"/>
    </xf>
    <xf numFmtId="0" fontId="51" fillId="45" borderId="52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47" fillId="0" borderId="53" xfId="0" applyFont="1" applyFill="1" applyBorder="1" applyAlignment="1" applyProtection="1">
      <alignment horizontal="center"/>
      <protection locked="0"/>
    </xf>
    <xf numFmtId="0" fontId="48" fillId="0" borderId="54" xfId="0" applyFont="1" applyFill="1" applyBorder="1" applyAlignment="1" applyProtection="1">
      <alignment/>
      <protection locked="0"/>
    </xf>
    <xf numFmtId="2" fontId="49" fillId="37" borderId="33" xfId="0" applyNumberFormat="1" applyFont="1" applyFill="1" applyBorder="1" applyAlignment="1" applyProtection="1">
      <alignment horizontal="center"/>
      <protection locked="0"/>
    </xf>
    <xf numFmtId="167" fontId="50" fillId="0" borderId="54" xfId="0" applyNumberFormat="1" applyFont="1" applyFill="1" applyBorder="1" applyAlignment="1" applyProtection="1">
      <alignment horizontal="center"/>
      <protection locked="0"/>
    </xf>
    <xf numFmtId="0" fontId="50" fillId="0" borderId="54" xfId="0" applyFont="1" applyFill="1" applyBorder="1" applyAlignment="1" applyProtection="1">
      <alignment horizontal="center"/>
      <protection locked="0"/>
    </xf>
    <xf numFmtId="167" fontId="50" fillId="40" borderId="33" xfId="0" applyNumberFormat="1" applyFont="1" applyFill="1" applyBorder="1" applyAlignment="1" applyProtection="1">
      <alignment horizontal="center"/>
      <protection locked="0"/>
    </xf>
    <xf numFmtId="0" fontId="50" fillId="0" borderId="53" xfId="0" applyFont="1" applyFill="1" applyBorder="1" applyAlignment="1" applyProtection="1">
      <alignment horizontal="center"/>
      <protection locked="0"/>
    </xf>
    <xf numFmtId="0" fontId="50" fillId="0" borderId="54" xfId="0" applyFont="1" applyFill="1" applyBorder="1" applyAlignment="1" applyProtection="1">
      <alignment/>
      <protection locked="0"/>
    </xf>
    <xf numFmtId="2" fontId="50" fillId="0" borderId="54" xfId="0" applyNumberFormat="1" applyFont="1" applyFill="1" applyBorder="1" applyAlignment="1" applyProtection="1">
      <alignment horizontal="left"/>
      <protection locked="0"/>
    </xf>
    <xf numFmtId="0" fontId="50" fillId="0" borderId="54" xfId="0" applyFont="1" applyFill="1" applyBorder="1" applyAlignment="1" applyProtection="1">
      <alignment horizontal="left"/>
      <protection locked="0"/>
    </xf>
    <xf numFmtId="0" fontId="51" fillId="0" borderId="55" xfId="0" applyFont="1" applyFill="1" applyBorder="1" applyAlignment="1" applyProtection="1">
      <alignment/>
      <protection locked="0"/>
    </xf>
    <xf numFmtId="0" fontId="47" fillId="0" borderId="54" xfId="0" applyFont="1" applyFill="1" applyBorder="1" applyAlignment="1" applyProtection="1">
      <alignment/>
      <protection locked="0"/>
    </xf>
    <xf numFmtId="2" fontId="50" fillId="42" borderId="54" xfId="0" applyNumberFormat="1" applyFont="1" applyFill="1" applyBorder="1" applyAlignment="1" applyProtection="1">
      <alignment horizontal="center"/>
      <protection locked="0"/>
    </xf>
    <xf numFmtId="0" fontId="51" fillId="0" borderId="56" xfId="0" applyFont="1" applyFill="1" applyBorder="1" applyAlignment="1" applyProtection="1">
      <alignment/>
      <protection locked="0"/>
    </xf>
    <xf numFmtId="0" fontId="51" fillId="0" borderId="57" xfId="0" applyFont="1" applyFill="1" applyBorder="1" applyAlignment="1" applyProtection="1">
      <alignment horizontal="center"/>
      <protection locked="0"/>
    </xf>
    <xf numFmtId="0" fontId="51" fillId="0" borderId="57" xfId="0" applyFont="1" applyFill="1" applyBorder="1" applyAlignment="1" applyProtection="1">
      <alignment/>
      <protection locked="0"/>
    </xf>
    <xf numFmtId="2" fontId="51" fillId="0" borderId="57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3" fillId="0" borderId="0" xfId="0" applyFont="1" applyAlignment="1">
      <alignment/>
    </xf>
    <xf numFmtId="0" fontId="49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28" xfId="0" applyFont="1" applyBorder="1" applyAlignment="1">
      <alignment/>
    </xf>
    <xf numFmtId="0" fontId="53" fillId="0" borderId="0" xfId="0" applyFont="1" applyAlignment="1">
      <alignment/>
    </xf>
    <xf numFmtId="0" fontId="50" fillId="0" borderId="58" xfId="0" applyFont="1" applyFill="1" applyBorder="1" applyAlignment="1" applyProtection="1">
      <alignment horizontal="right" vertical="top" wrapText="1"/>
      <protection/>
    </xf>
    <xf numFmtId="0" fontId="12" fillId="0" borderId="59" xfId="0" applyFont="1" applyFill="1" applyBorder="1" applyAlignment="1">
      <alignment/>
    </xf>
    <xf numFmtId="0" fontId="49" fillId="0" borderId="60" xfId="0" applyFont="1" applyBorder="1" applyAlignment="1">
      <alignment vertical="top" wrapText="1"/>
    </xf>
    <xf numFmtId="0" fontId="12" fillId="0" borderId="53" xfId="0" applyFont="1" applyFill="1" applyBorder="1" applyAlignment="1" applyProtection="1">
      <alignment horizontal="center"/>
      <protection/>
    </xf>
    <xf numFmtId="0" fontId="55" fillId="0" borderId="54" xfId="0" applyFont="1" applyFill="1" applyBorder="1" applyAlignment="1" applyProtection="1">
      <alignment horizontal="center"/>
      <protection/>
    </xf>
    <xf numFmtId="0" fontId="49" fillId="0" borderId="61" xfId="0" applyFont="1" applyBorder="1" applyAlignment="1">
      <alignment horizontal="center"/>
    </xf>
    <xf numFmtId="0" fontId="54" fillId="0" borderId="55" xfId="0" applyFont="1" applyBorder="1" applyAlignment="1">
      <alignment horizontal="center"/>
    </xf>
    <xf numFmtId="0" fontId="49" fillId="0" borderId="58" xfId="0" applyFont="1" applyFill="1" applyBorder="1" applyAlignment="1" applyProtection="1">
      <alignment/>
      <protection locked="0"/>
    </xf>
    <xf numFmtId="0" fontId="50" fillId="0" borderId="48" xfId="0" applyFont="1" applyFill="1" applyBorder="1" applyAlignment="1">
      <alignment horizontal="center"/>
    </xf>
    <xf numFmtId="0" fontId="54" fillId="0" borderId="49" xfId="0" applyFont="1" applyFill="1" applyBorder="1" applyAlignment="1">
      <alignment horizontal="center"/>
    </xf>
    <xf numFmtId="0" fontId="49" fillId="44" borderId="61" xfId="0" applyFont="1" applyFill="1" applyBorder="1" applyAlignment="1">
      <alignment/>
    </xf>
    <xf numFmtId="0" fontId="54" fillId="36" borderId="55" xfId="0" applyFont="1" applyFill="1" applyBorder="1" applyAlignment="1">
      <alignment/>
    </xf>
    <xf numFmtId="0" fontId="49" fillId="0" borderId="62" xfId="0" applyFont="1" applyFill="1" applyBorder="1" applyAlignment="1" applyProtection="1">
      <alignment/>
      <protection locked="0"/>
    </xf>
    <xf numFmtId="0" fontId="50" fillId="0" borderId="53" xfId="0" applyFont="1" applyFill="1" applyBorder="1" applyAlignment="1">
      <alignment horizontal="center"/>
    </xf>
    <xf numFmtId="0" fontId="54" fillId="0" borderId="54" xfId="0" applyFont="1" applyFill="1" applyBorder="1" applyAlignment="1">
      <alignment horizontal="center"/>
    </xf>
    <xf numFmtId="0" fontId="49" fillId="0" borderId="63" xfId="0" applyFont="1" applyFill="1" applyBorder="1" applyAlignment="1" applyProtection="1">
      <alignment/>
      <protection locked="0"/>
    </xf>
    <xf numFmtId="0" fontId="49" fillId="44" borderId="64" xfId="0" applyFont="1" applyFill="1" applyBorder="1" applyAlignment="1">
      <alignment/>
    </xf>
    <xf numFmtId="0" fontId="54" fillId="36" borderId="56" xfId="0" applyFont="1" applyFill="1" applyBorder="1" applyAlignment="1">
      <alignment/>
    </xf>
    <xf numFmtId="0" fontId="12" fillId="0" borderId="65" xfId="0" applyFont="1" applyFill="1" applyBorder="1" applyAlignment="1">
      <alignment/>
    </xf>
    <xf numFmtId="0" fontId="12" fillId="0" borderId="66" xfId="0" applyFont="1" applyFill="1" applyBorder="1" applyAlignment="1">
      <alignment/>
    </xf>
    <xf numFmtId="0" fontId="12" fillId="0" borderId="50" xfId="0" applyFont="1" applyFill="1" applyBorder="1" applyAlignment="1">
      <alignment/>
    </xf>
    <xf numFmtId="0" fontId="12" fillId="0" borderId="67" xfId="0" applyFont="1" applyFill="1" applyBorder="1" applyAlignment="1">
      <alignment/>
    </xf>
    <xf numFmtId="0" fontId="12" fillId="0" borderId="68" xfId="0" applyFont="1" applyFill="1" applyBorder="1" applyAlignment="1">
      <alignment/>
    </xf>
    <xf numFmtId="0" fontId="49" fillId="0" borderId="69" xfId="0" applyFont="1" applyBorder="1" applyAlignment="1">
      <alignment/>
    </xf>
    <xf numFmtId="0" fontId="49" fillId="0" borderId="69" xfId="0" applyFont="1" applyBorder="1" applyAlignment="1">
      <alignment horizontal="right"/>
    </xf>
    <xf numFmtId="0" fontId="49" fillId="0" borderId="70" xfId="0" applyFont="1" applyBorder="1" applyAlignment="1">
      <alignment horizontal="right"/>
    </xf>
    <xf numFmtId="0" fontId="49" fillId="0" borderId="71" xfId="0" applyFont="1" applyBorder="1" applyAlignment="1">
      <alignment/>
    </xf>
    <xf numFmtId="0" fontId="49" fillId="0" borderId="72" xfId="0" applyFont="1" applyBorder="1" applyAlignment="1">
      <alignment/>
    </xf>
    <xf numFmtId="0" fontId="49" fillId="0" borderId="72" xfId="0" applyFont="1" applyBorder="1" applyAlignment="1">
      <alignment horizontal="right"/>
    </xf>
    <xf numFmtId="0" fontId="49" fillId="0" borderId="73" xfId="0" applyFont="1" applyBorder="1" applyAlignment="1">
      <alignment horizontal="right"/>
    </xf>
    <xf numFmtId="0" fontId="49" fillId="0" borderId="74" xfId="0" applyFont="1" applyBorder="1" applyAlignment="1">
      <alignment/>
    </xf>
    <xf numFmtId="0" fontId="49" fillId="0" borderId="63" xfId="0" applyFont="1" applyBorder="1" applyAlignment="1">
      <alignment/>
    </xf>
    <xf numFmtId="0" fontId="49" fillId="0" borderId="63" xfId="0" applyFont="1" applyBorder="1" applyAlignment="1">
      <alignment horizontal="right"/>
    </xf>
    <xf numFmtId="0" fontId="49" fillId="0" borderId="75" xfId="0" applyFont="1" applyBorder="1" applyAlignment="1">
      <alignment horizontal="right"/>
    </xf>
    <xf numFmtId="0" fontId="49" fillId="0" borderId="76" xfId="0" applyFont="1" applyBorder="1" applyAlignment="1">
      <alignment/>
    </xf>
    <xf numFmtId="0" fontId="0" fillId="44" borderId="77" xfId="0" applyFill="1" applyBorder="1" applyAlignment="1">
      <alignment/>
    </xf>
    <xf numFmtId="0" fontId="0" fillId="0" borderId="78" xfId="0" applyBorder="1" applyAlignment="1">
      <alignment/>
    </xf>
    <xf numFmtId="0" fontId="0" fillId="0" borderId="0" xfId="0" applyAlignment="1">
      <alignment horizontal="center"/>
    </xf>
    <xf numFmtId="0" fontId="0" fillId="44" borderId="30" xfId="0" applyFill="1" applyBorder="1" applyAlignment="1">
      <alignment/>
    </xf>
    <xf numFmtId="0" fontId="0" fillId="44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44" borderId="77" xfId="0" applyFill="1" applyBorder="1" applyAlignment="1">
      <alignment vertical="center"/>
    </xf>
    <xf numFmtId="0" fontId="0" fillId="0" borderId="78" xfId="0" applyBorder="1" applyAlignment="1">
      <alignment vertical="center"/>
    </xf>
    <xf numFmtId="0" fontId="33" fillId="44" borderId="79" xfId="0" applyFont="1" applyFill="1" applyBorder="1" applyAlignment="1">
      <alignment/>
    </xf>
    <xf numFmtId="0" fontId="33" fillId="44" borderId="78" xfId="0" applyFont="1" applyFill="1" applyBorder="1" applyAlignment="1">
      <alignment/>
    </xf>
    <xf numFmtId="0" fontId="33" fillId="44" borderId="80" xfId="0" applyFont="1" applyFill="1" applyBorder="1" applyAlignment="1">
      <alignment/>
    </xf>
    <xf numFmtId="0" fontId="33" fillId="44" borderId="81" xfId="0" applyFont="1" applyFill="1" applyBorder="1" applyAlignment="1">
      <alignment/>
    </xf>
    <xf numFmtId="0" fontId="0" fillId="0" borderId="31" xfId="0" applyBorder="1" applyAlignment="1">
      <alignment/>
    </xf>
    <xf numFmtId="0" fontId="33" fillId="44" borderId="82" xfId="0" applyFont="1" applyFill="1" applyBorder="1" applyAlignment="1">
      <alignment/>
    </xf>
    <xf numFmtId="0" fontId="33" fillId="44" borderId="83" xfId="0" applyFont="1" applyFill="1" applyBorder="1" applyAlignment="1">
      <alignment/>
    </xf>
    <xf numFmtId="0" fontId="33" fillId="0" borderId="23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25" xfId="0" applyFont="1" applyBorder="1" applyAlignment="1">
      <alignment/>
    </xf>
    <xf numFmtId="0" fontId="33" fillId="0" borderId="26" xfId="0" applyFont="1" applyBorder="1" applyAlignment="1">
      <alignment/>
    </xf>
    <xf numFmtId="0" fontId="0" fillId="0" borderId="47" xfId="0" applyBorder="1" applyAlignment="1">
      <alignment/>
    </xf>
    <xf numFmtId="0" fontId="0" fillId="0" borderId="84" xfId="0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12" fillId="0" borderId="70" xfId="0" applyFont="1" applyFill="1" applyBorder="1" applyAlignment="1" applyProtection="1">
      <alignment horizontal="center"/>
      <protection/>
    </xf>
    <xf numFmtId="0" fontId="49" fillId="0" borderId="85" xfId="0" applyFont="1" applyBorder="1" applyAlignment="1">
      <alignment horizontal="center"/>
    </xf>
    <xf numFmtId="0" fontId="49" fillId="0" borderId="86" xfId="0" applyFont="1" applyBorder="1" applyAlignment="1">
      <alignment horizontal="center"/>
    </xf>
    <xf numFmtId="0" fontId="49" fillId="0" borderId="87" xfId="0" applyFont="1" applyBorder="1" applyAlignment="1">
      <alignment horizontal="center"/>
    </xf>
    <xf numFmtId="0" fontId="49" fillId="44" borderId="88" xfId="0" applyFont="1" applyFill="1" applyBorder="1" applyAlignment="1">
      <alignment/>
    </xf>
    <xf numFmtId="0" fontId="49" fillId="44" borderId="85" xfId="0" applyFont="1" applyFill="1" applyBorder="1" applyAlignment="1">
      <alignment/>
    </xf>
    <xf numFmtId="2" fontId="49" fillId="33" borderId="77" xfId="0" applyNumberFormat="1" applyFont="1" applyFill="1" applyBorder="1" applyAlignment="1">
      <alignment/>
    </xf>
    <xf numFmtId="2" fontId="49" fillId="33" borderId="89" xfId="0" applyNumberFormat="1" applyFont="1" applyFill="1" applyBorder="1" applyAlignment="1">
      <alignment/>
    </xf>
    <xf numFmtId="2" fontId="49" fillId="43" borderId="90" xfId="0" applyNumberFormat="1" applyFont="1" applyFill="1" applyBorder="1" applyAlignment="1">
      <alignment/>
    </xf>
    <xf numFmtId="2" fontId="49" fillId="43" borderId="91" xfId="0" applyNumberFormat="1" applyFont="1" applyFill="1" applyBorder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main" xfId="45"/>
    <cellStyle name="normální_ROZPOČET (2)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133350</xdr:rowOff>
    </xdr:from>
    <xdr:to>
      <xdr:col>0</xdr:col>
      <xdr:colOff>276225</xdr:colOff>
      <xdr:row>9</xdr:row>
      <xdr:rowOff>66675</xdr:rowOff>
    </xdr:to>
    <xdr:sp>
      <xdr:nvSpPr>
        <xdr:cNvPr id="1" name="AutoShape 18"/>
        <xdr:cNvSpPr>
          <a:spLocks/>
        </xdr:cNvSpPr>
      </xdr:nvSpPr>
      <xdr:spPr>
        <a:xfrm>
          <a:off x="76200" y="1333500"/>
          <a:ext cx="200025" cy="2952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11</xdr:row>
      <xdr:rowOff>152400</xdr:rowOff>
    </xdr:from>
    <xdr:to>
      <xdr:col>0</xdr:col>
      <xdr:colOff>361950</xdr:colOff>
      <xdr:row>13</xdr:row>
      <xdr:rowOff>85725</xdr:rowOff>
    </xdr:to>
    <xdr:sp>
      <xdr:nvSpPr>
        <xdr:cNvPr id="1" name="AutoShape 21"/>
        <xdr:cNvSpPr>
          <a:spLocks/>
        </xdr:cNvSpPr>
      </xdr:nvSpPr>
      <xdr:spPr>
        <a:xfrm>
          <a:off x="133350" y="2124075"/>
          <a:ext cx="228600" cy="2667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11</xdr:row>
      <xdr:rowOff>57150</xdr:rowOff>
    </xdr:from>
    <xdr:to>
      <xdr:col>0</xdr:col>
      <xdr:colOff>323850</xdr:colOff>
      <xdr:row>13</xdr:row>
      <xdr:rowOff>95250</xdr:rowOff>
    </xdr:to>
    <xdr:sp>
      <xdr:nvSpPr>
        <xdr:cNvPr id="1" name="AutoShape 25"/>
        <xdr:cNvSpPr>
          <a:spLocks/>
        </xdr:cNvSpPr>
      </xdr:nvSpPr>
      <xdr:spPr>
        <a:xfrm>
          <a:off x="104775" y="1762125"/>
          <a:ext cx="219075" cy="2762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19050</xdr:rowOff>
    </xdr:from>
    <xdr:to>
      <xdr:col>0</xdr:col>
      <xdr:colOff>352425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33350" y="390525"/>
          <a:ext cx="219075" cy="2762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114300</xdr:rowOff>
    </xdr:from>
    <xdr:to>
      <xdr:col>0</xdr:col>
      <xdr:colOff>295275</xdr:colOff>
      <xdr:row>9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71450" y="1581150"/>
          <a:ext cx="123825" cy="1714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171450</xdr:colOff>
      <xdr:row>24</xdr:row>
      <xdr:rowOff>114300</xdr:rowOff>
    </xdr:from>
    <xdr:to>
      <xdr:col>0</xdr:col>
      <xdr:colOff>285750</xdr:colOff>
      <xdr:row>25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71450" y="4267200"/>
          <a:ext cx="114300" cy="1714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200025</xdr:colOff>
      <xdr:row>45</xdr:row>
      <xdr:rowOff>47625</xdr:rowOff>
    </xdr:from>
    <xdr:to>
      <xdr:col>0</xdr:col>
      <xdr:colOff>304800</xdr:colOff>
      <xdr:row>46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200025" y="7705725"/>
          <a:ext cx="114300" cy="1809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171450</xdr:colOff>
      <xdr:row>63</xdr:row>
      <xdr:rowOff>19050</xdr:rowOff>
    </xdr:from>
    <xdr:to>
      <xdr:col>0</xdr:col>
      <xdr:colOff>295275</xdr:colOff>
      <xdr:row>64</xdr:row>
      <xdr:rowOff>38100</xdr:rowOff>
    </xdr:to>
    <xdr:sp>
      <xdr:nvSpPr>
        <xdr:cNvPr id="5" name="AutoShape 5"/>
        <xdr:cNvSpPr>
          <a:spLocks/>
        </xdr:cNvSpPr>
      </xdr:nvSpPr>
      <xdr:spPr>
        <a:xfrm>
          <a:off x="171450" y="10687050"/>
          <a:ext cx="123825" cy="1809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171450</xdr:colOff>
      <xdr:row>82</xdr:row>
      <xdr:rowOff>0</xdr:rowOff>
    </xdr:from>
    <xdr:to>
      <xdr:col>0</xdr:col>
      <xdr:colOff>285750</xdr:colOff>
      <xdr:row>83</xdr:row>
      <xdr:rowOff>19050</xdr:rowOff>
    </xdr:to>
    <xdr:sp>
      <xdr:nvSpPr>
        <xdr:cNvPr id="6" name="AutoShape 6"/>
        <xdr:cNvSpPr>
          <a:spLocks/>
        </xdr:cNvSpPr>
      </xdr:nvSpPr>
      <xdr:spPr>
        <a:xfrm>
          <a:off x="171450" y="14335125"/>
          <a:ext cx="114300" cy="1809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266700</xdr:colOff>
      <xdr:row>10</xdr:row>
      <xdr:rowOff>142875</xdr:rowOff>
    </xdr:from>
    <xdr:to>
      <xdr:col>6</xdr:col>
      <xdr:colOff>533400</xdr:colOff>
      <xdr:row>12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4562475" y="1933575"/>
          <a:ext cx="276225" cy="247650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295275</xdr:colOff>
      <xdr:row>26</xdr:row>
      <xdr:rowOff>152400</xdr:rowOff>
    </xdr:from>
    <xdr:to>
      <xdr:col>6</xdr:col>
      <xdr:colOff>571500</xdr:colOff>
      <xdr:row>28</xdr:row>
      <xdr:rowOff>28575</xdr:rowOff>
    </xdr:to>
    <xdr:sp>
      <xdr:nvSpPr>
        <xdr:cNvPr id="8" name="AutoShape 8"/>
        <xdr:cNvSpPr>
          <a:spLocks/>
        </xdr:cNvSpPr>
      </xdr:nvSpPr>
      <xdr:spPr>
        <a:xfrm>
          <a:off x="4591050" y="4629150"/>
          <a:ext cx="276225" cy="25717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276225</xdr:colOff>
      <xdr:row>47</xdr:row>
      <xdr:rowOff>142875</xdr:rowOff>
    </xdr:from>
    <xdr:to>
      <xdr:col>6</xdr:col>
      <xdr:colOff>542925</xdr:colOff>
      <xdr:row>49</xdr:row>
      <xdr:rowOff>19050</xdr:rowOff>
    </xdr:to>
    <xdr:sp>
      <xdr:nvSpPr>
        <xdr:cNvPr id="9" name="AutoShape 9"/>
        <xdr:cNvSpPr>
          <a:spLocks/>
        </xdr:cNvSpPr>
      </xdr:nvSpPr>
      <xdr:spPr>
        <a:xfrm>
          <a:off x="4572000" y="8124825"/>
          <a:ext cx="276225" cy="247650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742950</xdr:colOff>
      <xdr:row>66</xdr:row>
      <xdr:rowOff>142875</xdr:rowOff>
    </xdr:from>
    <xdr:to>
      <xdr:col>7</xdr:col>
      <xdr:colOff>1019175</xdr:colOff>
      <xdr:row>68</xdr:row>
      <xdr:rowOff>19050</xdr:rowOff>
    </xdr:to>
    <xdr:sp>
      <xdr:nvSpPr>
        <xdr:cNvPr id="10" name="AutoShape 10"/>
        <xdr:cNvSpPr>
          <a:spLocks/>
        </xdr:cNvSpPr>
      </xdr:nvSpPr>
      <xdr:spPr>
        <a:xfrm>
          <a:off x="5705475" y="11296650"/>
          <a:ext cx="276225" cy="25717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742950</xdr:colOff>
      <xdr:row>84</xdr:row>
      <xdr:rowOff>161925</xdr:rowOff>
    </xdr:from>
    <xdr:to>
      <xdr:col>7</xdr:col>
      <xdr:colOff>1019175</xdr:colOff>
      <xdr:row>86</xdr:row>
      <xdr:rowOff>38100</xdr:rowOff>
    </xdr:to>
    <xdr:sp>
      <xdr:nvSpPr>
        <xdr:cNvPr id="11" name="AutoShape 11"/>
        <xdr:cNvSpPr>
          <a:spLocks/>
        </xdr:cNvSpPr>
      </xdr:nvSpPr>
      <xdr:spPr>
        <a:xfrm>
          <a:off x="5705475" y="14820900"/>
          <a:ext cx="276225" cy="25717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266700</xdr:colOff>
      <xdr:row>99</xdr:row>
      <xdr:rowOff>142875</xdr:rowOff>
    </xdr:from>
    <xdr:to>
      <xdr:col>6</xdr:col>
      <xdr:colOff>533400</xdr:colOff>
      <xdr:row>101</xdr:row>
      <xdr:rowOff>28575</xdr:rowOff>
    </xdr:to>
    <xdr:sp>
      <xdr:nvSpPr>
        <xdr:cNvPr id="12" name="AutoShape 12"/>
        <xdr:cNvSpPr>
          <a:spLocks/>
        </xdr:cNvSpPr>
      </xdr:nvSpPr>
      <xdr:spPr>
        <a:xfrm>
          <a:off x="4562475" y="17487900"/>
          <a:ext cx="276225" cy="25717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200025</xdr:colOff>
      <xdr:row>96</xdr:row>
      <xdr:rowOff>114300</xdr:rowOff>
    </xdr:from>
    <xdr:to>
      <xdr:col>0</xdr:col>
      <xdr:colOff>304800</xdr:colOff>
      <xdr:row>97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200025" y="16973550"/>
          <a:ext cx="114300" cy="1714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447675</xdr:colOff>
      <xdr:row>4</xdr:row>
      <xdr:rowOff>66675</xdr:rowOff>
    </xdr:from>
    <xdr:to>
      <xdr:col>10</xdr:col>
      <xdr:colOff>542925</xdr:colOff>
      <xdr:row>5</xdr:row>
      <xdr:rowOff>28575</xdr:rowOff>
    </xdr:to>
    <xdr:sp>
      <xdr:nvSpPr>
        <xdr:cNvPr id="14" name="AutoShape 14"/>
        <xdr:cNvSpPr>
          <a:spLocks/>
        </xdr:cNvSpPr>
      </xdr:nvSpPr>
      <xdr:spPr>
        <a:xfrm>
          <a:off x="7896225" y="800100"/>
          <a:ext cx="95250" cy="161925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647700</xdr:colOff>
      <xdr:row>4</xdr:row>
      <xdr:rowOff>85725</xdr:rowOff>
    </xdr:from>
    <xdr:to>
      <xdr:col>11</xdr:col>
      <xdr:colOff>66675</xdr:colOff>
      <xdr:row>5</xdr:row>
      <xdr:rowOff>47625</xdr:rowOff>
    </xdr:to>
    <xdr:sp>
      <xdr:nvSpPr>
        <xdr:cNvPr id="15" name="AutoShape 15"/>
        <xdr:cNvSpPr>
          <a:spLocks/>
        </xdr:cNvSpPr>
      </xdr:nvSpPr>
      <xdr:spPr>
        <a:xfrm>
          <a:off x="8096250" y="819150"/>
          <a:ext cx="104775" cy="161925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;;;</a:t>
          </a:r>
        </a:p>
      </xdr:txBody>
    </xdr:sp>
    <xdr:clientData/>
  </xdr:twoCellAnchor>
  <xdr:twoCellAnchor>
    <xdr:from>
      <xdr:col>10</xdr:col>
      <xdr:colOff>152400</xdr:colOff>
      <xdr:row>4</xdr:row>
      <xdr:rowOff>38100</xdr:rowOff>
    </xdr:from>
    <xdr:to>
      <xdr:col>10</xdr:col>
      <xdr:colOff>352425</xdr:colOff>
      <xdr:row>5</xdr:row>
      <xdr:rowOff>66675</xdr:rowOff>
    </xdr:to>
    <xdr:sp>
      <xdr:nvSpPr>
        <xdr:cNvPr id="16" name="Infopage"/>
        <xdr:cNvSpPr>
          <a:spLocks/>
        </xdr:cNvSpPr>
      </xdr:nvSpPr>
      <xdr:spPr>
        <a:xfrm>
          <a:off x="7600950" y="771525"/>
          <a:ext cx="200025" cy="228600"/>
        </a:xfrm>
        <a:custGeom>
          <a:pathLst>
            <a:path h="21632" w="21706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h="21632" w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  <a:path h="21600" w="21600">
              <a:moveTo>
                <a:pt x="8333" y="4025"/>
              </a:moveTo>
              <a:lnTo>
                <a:pt x="12500" y="4025"/>
              </a:lnTo>
              <a:lnTo>
                <a:pt x="12500" y="11094"/>
              </a:lnTo>
              <a:lnTo>
                <a:pt x="13903" y="11094"/>
              </a:lnTo>
              <a:lnTo>
                <a:pt x="13903" y="11618"/>
              </a:lnTo>
              <a:lnTo>
                <a:pt x="7908" y="11618"/>
              </a:lnTo>
              <a:lnTo>
                <a:pt x="7908" y="11078"/>
              </a:lnTo>
              <a:lnTo>
                <a:pt x="9418" y="11078"/>
              </a:lnTo>
              <a:lnTo>
                <a:pt x="9418" y="4549"/>
              </a:lnTo>
              <a:lnTo>
                <a:pt x="8333" y="4549"/>
              </a:lnTo>
              <a:lnTo>
                <a:pt x="8333" y="4025"/>
              </a:lnTo>
              <a:close/>
            </a:path>
            <a:path h="21600" w="21600">
              <a:moveTo>
                <a:pt x="9120" y="2127"/>
              </a:moveTo>
              <a:lnTo>
                <a:pt x="9120" y="1783"/>
              </a:lnTo>
              <a:lnTo>
                <a:pt x="9269" y="1538"/>
              </a:lnTo>
              <a:lnTo>
                <a:pt x="9588" y="1194"/>
              </a:lnTo>
              <a:lnTo>
                <a:pt x="10013" y="998"/>
              </a:lnTo>
              <a:lnTo>
                <a:pt x="10396" y="850"/>
              </a:lnTo>
              <a:lnTo>
                <a:pt x="10906" y="801"/>
              </a:lnTo>
              <a:lnTo>
                <a:pt x="11480" y="900"/>
              </a:lnTo>
              <a:lnTo>
                <a:pt x="11926" y="1047"/>
              </a:lnTo>
              <a:lnTo>
                <a:pt x="12266" y="1292"/>
              </a:lnTo>
              <a:lnTo>
                <a:pt x="12500" y="1587"/>
              </a:lnTo>
              <a:lnTo>
                <a:pt x="12649" y="1832"/>
              </a:lnTo>
              <a:lnTo>
                <a:pt x="12692" y="2143"/>
              </a:lnTo>
              <a:lnTo>
                <a:pt x="12649" y="2421"/>
              </a:lnTo>
              <a:lnTo>
                <a:pt x="12500" y="2781"/>
              </a:lnTo>
              <a:lnTo>
                <a:pt x="12330" y="3060"/>
              </a:lnTo>
              <a:lnTo>
                <a:pt x="11884" y="3305"/>
              </a:lnTo>
              <a:lnTo>
                <a:pt x="11501" y="3452"/>
              </a:lnTo>
              <a:lnTo>
                <a:pt x="10863" y="3550"/>
              </a:lnTo>
              <a:lnTo>
                <a:pt x="10396" y="3518"/>
              </a:lnTo>
              <a:lnTo>
                <a:pt x="9949" y="3321"/>
              </a:lnTo>
              <a:lnTo>
                <a:pt x="9524" y="3125"/>
              </a:lnTo>
              <a:lnTo>
                <a:pt x="9311" y="2765"/>
              </a:lnTo>
              <a:lnTo>
                <a:pt x="9184" y="2438"/>
              </a:lnTo>
              <a:lnTo>
                <a:pt x="9120" y="2127"/>
              </a:lnTo>
              <a:close/>
            </a:path>
          </a:pathLst>
        </a:cu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276225</xdr:colOff>
      <xdr:row>11</xdr:row>
      <xdr:rowOff>0</xdr:rowOff>
    </xdr:from>
    <xdr:to>
      <xdr:col>14</xdr:col>
      <xdr:colOff>447675</xdr:colOff>
      <xdr:row>12</xdr:row>
      <xdr:rowOff>0</xdr:rowOff>
    </xdr:to>
    <xdr:sp>
      <xdr:nvSpPr>
        <xdr:cNvPr id="17" name="Infopage"/>
        <xdr:cNvSpPr>
          <a:spLocks/>
        </xdr:cNvSpPr>
      </xdr:nvSpPr>
      <xdr:spPr>
        <a:xfrm>
          <a:off x="10448925" y="1952625"/>
          <a:ext cx="171450" cy="209550"/>
        </a:xfrm>
        <a:custGeom>
          <a:pathLst>
            <a:path h="21632" w="21706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h="21632" w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  <a:path h="21600" w="21600">
              <a:moveTo>
                <a:pt x="8333" y="4025"/>
              </a:moveTo>
              <a:lnTo>
                <a:pt x="12500" y="4025"/>
              </a:lnTo>
              <a:lnTo>
                <a:pt x="12500" y="11094"/>
              </a:lnTo>
              <a:lnTo>
                <a:pt x="13903" y="11094"/>
              </a:lnTo>
              <a:lnTo>
                <a:pt x="13903" y="11618"/>
              </a:lnTo>
              <a:lnTo>
                <a:pt x="7908" y="11618"/>
              </a:lnTo>
              <a:lnTo>
                <a:pt x="7908" y="11078"/>
              </a:lnTo>
              <a:lnTo>
                <a:pt x="9418" y="11078"/>
              </a:lnTo>
              <a:lnTo>
                <a:pt x="9418" y="4549"/>
              </a:lnTo>
              <a:lnTo>
                <a:pt x="8333" y="4549"/>
              </a:lnTo>
              <a:lnTo>
                <a:pt x="8333" y="4025"/>
              </a:lnTo>
              <a:close/>
            </a:path>
            <a:path h="21600" w="21600">
              <a:moveTo>
                <a:pt x="9120" y="2127"/>
              </a:moveTo>
              <a:lnTo>
                <a:pt x="9120" y="1783"/>
              </a:lnTo>
              <a:lnTo>
                <a:pt x="9269" y="1538"/>
              </a:lnTo>
              <a:lnTo>
                <a:pt x="9588" y="1194"/>
              </a:lnTo>
              <a:lnTo>
                <a:pt x="10013" y="998"/>
              </a:lnTo>
              <a:lnTo>
                <a:pt x="10396" y="850"/>
              </a:lnTo>
              <a:lnTo>
                <a:pt x="10906" y="801"/>
              </a:lnTo>
              <a:lnTo>
                <a:pt x="11480" y="900"/>
              </a:lnTo>
              <a:lnTo>
                <a:pt x="11926" y="1047"/>
              </a:lnTo>
              <a:lnTo>
                <a:pt x="12266" y="1292"/>
              </a:lnTo>
              <a:lnTo>
                <a:pt x="12500" y="1587"/>
              </a:lnTo>
              <a:lnTo>
                <a:pt x="12649" y="1832"/>
              </a:lnTo>
              <a:lnTo>
                <a:pt x="12692" y="2143"/>
              </a:lnTo>
              <a:lnTo>
                <a:pt x="12649" y="2421"/>
              </a:lnTo>
              <a:lnTo>
                <a:pt x="12500" y="2781"/>
              </a:lnTo>
              <a:lnTo>
                <a:pt x="12330" y="3060"/>
              </a:lnTo>
              <a:lnTo>
                <a:pt x="11884" y="3305"/>
              </a:lnTo>
              <a:lnTo>
                <a:pt x="11501" y="3452"/>
              </a:lnTo>
              <a:lnTo>
                <a:pt x="10863" y="3550"/>
              </a:lnTo>
              <a:lnTo>
                <a:pt x="10396" y="3518"/>
              </a:lnTo>
              <a:lnTo>
                <a:pt x="9949" y="3321"/>
              </a:lnTo>
              <a:lnTo>
                <a:pt x="9524" y="3125"/>
              </a:lnTo>
              <a:lnTo>
                <a:pt x="9311" y="2765"/>
              </a:lnTo>
              <a:lnTo>
                <a:pt x="9184" y="2438"/>
              </a:lnTo>
              <a:lnTo>
                <a:pt x="9120" y="2127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276225</xdr:colOff>
      <xdr:row>26</xdr:row>
      <xdr:rowOff>0</xdr:rowOff>
    </xdr:from>
    <xdr:to>
      <xdr:col>14</xdr:col>
      <xdr:colOff>447675</xdr:colOff>
      <xdr:row>27</xdr:row>
      <xdr:rowOff>0</xdr:rowOff>
    </xdr:to>
    <xdr:sp>
      <xdr:nvSpPr>
        <xdr:cNvPr id="18" name="Infopage"/>
        <xdr:cNvSpPr>
          <a:spLocks/>
        </xdr:cNvSpPr>
      </xdr:nvSpPr>
      <xdr:spPr>
        <a:xfrm>
          <a:off x="10448925" y="4476750"/>
          <a:ext cx="171450" cy="209550"/>
        </a:xfrm>
        <a:custGeom>
          <a:pathLst>
            <a:path h="21632" w="21706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h="21632" w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  <a:path h="21600" w="21600">
              <a:moveTo>
                <a:pt x="8333" y="4025"/>
              </a:moveTo>
              <a:lnTo>
                <a:pt x="12500" y="4025"/>
              </a:lnTo>
              <a:lnTo>
                <a:pt x="12500" y="11094"/>
              </a:lnTo>
              <a:lnTo>
                <a:pt x="13903" y="11094"/>
              </a:lnTo>
              <a:lnTo>
                <a:pt x="13903" y="11618"/>
              </a:lnTo>
              <a:lnTo>
                <a:pt x="7908" y="11618"/>
              </a:lnTo>
              <a:lnTo>
                <a:pt x="7908" y="11078"/>
              </a:lnTo>
              <a:lnTo>
                <a:pt x="9418" y="11078"/>
              </a:lnTo>
              <a:lnTo>
                <a:pt x="9418" y="4549"/>
              </a:lnTo>
              <a:lnTo>
                <a:pt x="8333" y="4549"/>
              </a:lnTo>
              <a:lnTo>
                <a:pt x="8333" y="4025"/>
              </a:lnTo>
              <a:close/>
            </a:path>
            <a:path h="21600" w="21600">
              <a:moveTo>
                <a:pt x="9120" y="2127"/>
              </a:moveTo>
              <a:lnTo>
                <a:pt x="9120" y="1783"/>
              </a:lnTo>
              <a:lnTo>
                <a:pt x="9269" y="1538"/>
              </a:lnTo>
              <a:lnTo>
                <a:pt x="9588" y="1194"/>
              </a:lnTo>
              <a:lnTo>
                <a:pt x="10013" y="998"/>
              </a:lnTo>
              <a:lnTo>
                <a:pt x="10396" y="850"/>
              </a:lnTo>
              <a:lnTo>
                <a:pt x="10906" y="801"/>
              </a:lnTo>
              <a:lnTo>
                <a:pt x="11480" y="900"/>
              </a:lnTo>
              <a:lnTo>
                <a:pt x="11926" y="1047"/>
              </a:lnTo>
              <a:lnTo>
                <a:pt x="12266" y="1292"/>
              </a:lnTo>
              <a:lnTo>
                <a:pt x="12500" y="1587"/>
              </a:lnTo>
              <a:lnTo>
                <a:pt x="12649" y="1832"/>
              </a:lnTo>
              <a:lnTo>
                <a:pt x="12692" y="2143"/>
              </a:lnTo>
              <a:lnTo>
                <a:pt x="12649" y="2421"/>
              </a:lnTo>
              <a:lnTo>
                <a:pt x="12500" y="2781"/>
              </a:lnTo>
              <a:lnTo>
                <a:pt x="12330" y="3060"/>
              </a:lnTo>
              <a:lnTo>
                <a:pt x="11884" y="3305"/>
              </a:lnTo>
              <a:lnTo>
                <a:pt x="11501" y="3452"/>
              </a:lnTo>
              <a:lnTo>
                <a:pt x="10863" y="3550"/>
              </a:lnTo>
              <a:lnTo>
                <a:pt x="10396" y="3518"/>
              </a:lnTo>
              <a:lnTo>
                <a:pt x="9949" y="3321"/>
              </a:lnTo>
              <a:lnTo>
                <a:pt x="9524" y="3125"/>
              </a:lnTo>
              <a:lnTo>
                <a:pt x="9311" y="2765"/>
              </a:lnTo>
              <a:lnTo>
                <a:pt x="9184" y="2438"/>
              </a:lnTo>
              <a:lnTo>
                <a:pt x="9120" y="2127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276225</xdr:colOff>
      <xdr:row>48</xdr:row>
      <xdr:rowOff>0</xdr:rowOff>
    </xdr:from>
    <xdr:to>
      <xdr:col>14</xdr:col>
      <xdr:colOff>447675</xdr:colOff>
      <xdr:row>49</xdr:row>
      <xdr:rowOff>0</xdr:rowOff>
    </xdr:to>
    <xdr:sp>
      <xdr:nvSpPr>
        <xdr:cNvPr id="19" name="Infopage"/>
        <xdr:cNvSpPr>
          <a:spLocks/>
        </xdr:cNvSpPr>
      </xdr:nvSpPr>
      <xdr:spPr>
        <a:xfrm>
          <a:off x="10448925" y="8143875"/>
          <a:ext cx="171450" cy="209550"/>
        </a:xfrm>
        <a:custGeom>
          <a:pathLst>
            <a:path h="21632" w="21706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h="21632" w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  <a:path h="21600" w="21600">
              <a:moveTo>
                <a:pt x="8333" y="4025"/>
              </a:moveTo>
              <a:lnTo>
                <a:pt x="12500" y="4025"/>
              </a:lnTo>
              <a:lnTo>
                <a:pt x="12500" y="11094"/>
              </a:lnTo>
              <a:lnTo>
                <a:pt x="13903" y="11094"/>
              </a:lnTo>
              <a:lnTo>
                <a:pt x="13903" y="11618"/>
              </a:lnTo>
              <a:lnTo>
                <a:pt x="7908" y="11618"/>
              </a:lnTo>
              <a:lnTo>
                <a:pt x="7908" y="11078"/>
              </a:lnTo>
              <a:lnTo>
                <a:pt x="9418" y="11078"/>
              </a:lnTo>
              <a:lnTo>
                <a:pt x="9418" y="4549"/>
              </a:lnTo>
              <a:lnTo>
                <a:pt x="8333" y="4549"/>
              </a:lnTo>
              <a:lnTo>
                <a:pt x="8333" y="4025"/>
              </a:lnTo>
              <a:close/>
            </a:path>
            <a:path h="21600" w="21600">
              <a:moveTo>
                <a:pt x="9120" y="2127"/>
              </a:moveTo>
              <a:lnTo>
                <a:pt x="9120" y="1783"/>
              </a:lnTo>
              <a:lnTo>
                <a:pt x="9269" y="1538"/>
              </a:lnTo>
              <a:lnTo>
                <a:pt x="9588" y="1194"/>
              </a:lnTo>
              <a:lnTo>
                <a:pt x="10013" y="998"/>
              </a:lnTo>
              <a:lnTo>
                <a:pt x="10396" y="850"/>
              </a:lnTo>
              <a:lnTo>
                <a:pt x="10906" y="801"/>
              </a:lnTo>
              <a:lnTo>
                <a:pt x="11480" y="900"/>
              </a:lnTo>
              <a:lnTo>
                <a:pt x="11926" y="1047"/>
              </a:lnTo>
              <a:lnTo>
                <a:pt x="12266" y="1292"/>
              </a:lnTo>
              <a:lnTo>
                <a:pt x="12500" y="1587"/>
              </a:lnTo>
              <a:lnTo>
                <a:pt x="12649" y="1832"/>
              </a:lnTo>
              <a:lnTo>
                <a:pt x="12692" y="2143"/>
              </a:lnTo>
              <a:lnTo>
                <a:pt x="12649" y="2421"/>
              </a:lnTo>
              <a:lnTo>
                <a:pt x="12500" y="2781"/>
              </a:lnTo>
              <a:lnTo>
                <a:pt x="12330" y="3060"/>
              </a:lnTo>
              <a:lnTo>
                <a:pt x="11884" y="3305"/>
              </a:lnTo>
              <a:lnTo>
                <a:pt x="11501" y="3452"/>
              </a:lnTo>
              <a:lnTo>
                <a:pt x="10863" y="3550"/>
              </a:lnTo>
              <a:lnTo>
                <a:pt x="10396" y="3518"/>
              </a:lnTo>
              <a:lnTo>
                <a:pt x="9949" y="3321"/>
              </a:lnTo>
              <a:lnTo>
                <a:pt x="9524" y="3125"/>
              </a:lnTo>
              <a:lnTo>
                <a:pt x="9311" y="2765"/>
              </a:lnTo>
              <a:lnTo>
                <a:pt x="9184" y="2438"/>
              </a:lnTo>
              <a:lnTo>
                <a:pt x="9120" y="2127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276225</xdr:colOff>
      <xdr:row>66</xdr:row>
      <xdr:rowOff>0</xdr:rowOff>
    </xdr:from>
    <xdr:to>
      <xdr:col>16</xdr:col>
      <xdr:colOff>447675</xdr:colOff>
      <xdr:row>67</xdr:row>
      <xdr:rowOff>0</xdr:rowOff>
    </xdr:to>
    <xdr:sp>
      <xdr:nvSpPr>
        <xdr:cNvPr id="20" name="Infopage"/>
        <xdr:cNvSpPr>
          <a:spLocks/>
        </xdr:cNvSpPr>
      </xdr:nvSpPr>
      <xdr:spPr>
        <a:xfrm>
          <a:off x="11820525" y="11153775"/>
          <a:ext cx="171450" cy="209550"/>
        </a:xfrm>
        <a:custGeom>
          <a:pathLst>
            <a:path h="21632" w="21706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h="21632" w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  <a:path h="21600" w="21600">
              <a:moveTo>
                <a:pt x="8333" y="4025"/>
              </a:moveTo>
              <a:lnTo>
                <a:pt x="12500" y="4025"/>
              </a:lnTo>
              <a:lnTo>
                <a:pt x="12500" y="11094"/>
              </a:lnTo>
              <a:lnTo>
                <a:pt x="13903" y="11094"/>
              </a:lnTo>
              <a:lnTo>
                <a:pt x="13903" y="11618"/>
              </a:lnTo>
              <a:lnTo>
                <a:pt x="7908" y="11618"/>
              </a:lnTo>
              <a:lnTo>
                <a:pt x="7908" y="11078"/>
              </a:lnTo>
              <a:lnTo>
                <a:pt x="9418" y="11078"/>
              </a:lnTo>
              <a:lnTo>
                <a:pt x="9418" y="4549"/>
              </a:lnTo>
              <a:lnTo>
                <a:pt x="8333" y="4549"/>
              </a:lnTo>
              <a:lnTo>
                <a:pt x="8333" y="4025"/>
              </a:lnTo>
              <a:close/>
            </a:path>
            <a:path h="21600" w="21600">
              <a:moveTo>
                <a:pt x="9120" y="2127"/>
              </a:moveTo>
              <a:lnTo>
                <a:pt x="9120" y="1783"/>
              </a:lnTo>
              <a:lnTo>
                <a:pt x="9269" y="1538"/>
              </a:lnTo>
              <a:lnTo>
                <a:pt x="9588" y="1194"/>
              </a:lnTo>
              <a:lnTo>
                <a:pt x="10013" y="998"/>
              </a:lnTo>
              <a:lnTo>
                <a:pt x="10396" y="850"/>
              </a:lnTo>
              <a:lnTo>
                <a:pt x="10906" y="801"/>
              </a:lnTo>
              <a:lnTo>
                <a:pt x="11480" y="900"/>
              </a:lnTo>
              <a:lnTo>
                <a:pt x="11926" y="1047"/>
              </a:lnTo>
              <a:lnTo>
                <a:pt x="12266" y="1292"/>
              </a:lnTo>
              <a:lnTo>
                <a:pt x="12500" y="1587"/>
              </a:lnTo>
              <a:lnTo>
                <a:pt x="12649" y="1832"/>
              </a:lnTo>
              <a:lnTo>
                <a:pt x="12692" y="2143"/>
              </a:lnTo>
              <a:lnTo>
                <a:pt x="12649" y="2421"/>
              </a:lnTo>
              <a:lnTo>
                <a:pt x="12500" y="2781"/>
              </a:lnTo>
              <a:lnTo>
                <a:pt x="12330" y="3060"/>
              </a:lnTo>
              <a:lnTo>
                <a:pt x="11884" y="3305"/>
              </a:lnTo>
              <a:lnTo>
                <a:pt x="11501" y="3452"/>
              </a:lnTo>
              <a:lnTo>
                <a:pt x="10863" y="3550"/>
              </a:lnTo>
              <a:lnTo>
                <a:pt x="10396" y="3518"/>
              </a:lnTo>
              <a:lnTo>
                <a:pt x="9949" y="3321"/>
              </a:lnTo>
              <a:lnTo>
                <a:pt x="9524" y="3125"/>
              </a:lnTo>
              <a:lnTo>
                <a:pt x="9311" y="2765"/>
              </a:lnTo>
              <a:lnTo>
                <a:pt x="9184" y="2438"/>
              </a:lnTo>
              <a:lnTo>
                <a:pt x="9120" y="2127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276225</xdr:colOff>
      <xdr:row>84</xdr:row>
      <xdr:rowOff>0</xdr:rowOff>
    </xdr:from>
    <xdr:to>
      <xdr:col>16</xdr:col>
      <xdr:colOff>447675</xdr:colOff>
      <xdr:row>85</xdr:row>
      <xdr:rowOff>0</xdr:rowOff>
    </xdr:to>
    <xdr:sp>
      <xdr:nvSpPr>
        <xdr:cNvPr id="21" name="Infopage"/>
        <xdr:cNvSpPr>
          <a:spLocks/>
        </xdr:cNvSpPr>
      </xdr:nvSpPr>
      <xdr:spPr>
        <a:xfrm>
          <a:off x="11820525" y="14658975"/>
          <a:ext cx="171450" cy="209550"/>
        </a:xfrm>
        <a:custGeom>
          <a:pathLst>
            <a:path h="21632" w="21706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h="21632" w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  <a:path h="21600" w="21600">
              <a:moveTo>
                <a:pt x="8333" y="4025"/>
              </a:moveTo>
              <a:lnTo>
                <a:pt x="12500" y="4025"/>
              </a:lnTo>
              <a:lnTo>
                <a:pt x="12500" y="11094"/>
              </a:lnTo>
              <a:lnTo>
                <a:pt x="13903" y="11094"/>
              </a:lnTo>
              <a:lnTo>
                <a:pt x="13903" y="11618"/>
              </a:lnTo>
              <a:lnTo>
                <a:pt x="7908" y="11618"/>
              </a:lnTo>
              <a:lnTo>
                <a:pt x="7908" y="11078"/>
              </a:lnTo>
              <a:lnTo>
                <a:pt x="9418" y="11078"/>
              </a:lnTo>
              <a:lnTo>
                <a:pt x="9418" y="4549"/>
              </a:lnTo>
              <a:lnTo>
                <a:pt x="8333" y="4549"/>
              </a:lnTo>
              <a:lnTo>
                <a:pt x="8333" y="4025"/>
              </a:lnTo>
              <a:close/>
            </a:path>
            <a:path h="21600" w="21600">
              <a:moveTo>
                <a:pt x="9120" y="2127"/>
              </a:moveTo>
              <a:lnTo>
                <a:pt x="9120" y="1783"/>
              </a:lnTo>
              <a:lnTo>
                <a:pt x="9269" y="1538"/>
              </a:lnTo>
              <a:lnTo>
                <a:pt x="9588" y="1194"/>
              </a:lnTo>
              <a:lnTo>
                <a:pt x="10013" y="998"/>
              </a:lnTo>
              <a:lnTo>
                <a:pt x="10396" y="850"/>
              </a:lnTo>
              <a:lnTo>
                <a:pt x="10906" y="801"/>
              </a:lnTo>
              <a:lnTo>
                <a:pt x="11480" y="900"/>
              </a:lnTo>
              <a:lnTo>
                <a:pt x="11926" y="1047"/>
              </a:lnTo>
              <a:lnTo>
                <a:pt x="12266" y="1292"/>
              </a:lnTo>
              <a:lnTo>
                <a:pt x="12500" y="1587"/>
              </a:lnTo>
              <a:lnTo>
                <a:pt x="12649" y="1832"/>
              </a:lnTo>
              <a:lnTo>
                <a:pt x="12692" y="2143"/>
              </a:lnTo>
              <a:lnTo>
                <a:pt x="12649" y="2421"/>
              </a:lnTo>
              <a:lnTo>
                <a:pt x="12500" y="2781"/>
              </a:lnTo>
              <a:lnTo>
                <a:pt x="12330" y="3060"/>
              </a:lnTo>
              <a:lnTo>
                <a:pt x="11884" y="3305"/>
              </a:lnTo>
              <a:lnTo>
                <a:pt x="11501" y="3452"/>
              </a:lnTo>
              <a:lnTo>
                <a:pt x="10863" y="3550"/>
              </a:lnTo>
              <a:lnTo>
                <a:pt x="10396" y="3518"/>
              </a:lnTo>
              <a:lnTo>
                <a:pt x="9949" y="3321"/>
              </a:lnTo>
              <a:lnTo>
                <a:pt x="9524" y="3125"/>
              </a:lnTo>
              <a:lnTo>
                <a:pt x="9311" y="2765"/>
              </a:lnTo>
              <a:lnTo>
                <a:pt x="9184" y="2438"/>
              </a:lnTo>
              <a:lnTo>
                <a:pt x="9120" y="2127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276225</xdr:colOff>
      <xdr:row>100</xdr:row>
      <xdr:rowOff>0</xdr:rowOff>
    </xdr:from>
    <xdr:to>
      <xdr:col>16</xdr:col>
      <xdr:colOff>447675</xdr:colOff>
      <xdr:row>101</xdr:row>
      <xdr:rowOff>0</xdr:rowOff>
    </xdr:to>
    <xdr:sp>
      <xdr:nvSpPr>
        <xdr:cNvPr id="22" name="Infopage"/>
        <xdr:cNvSpPr>
          <a:spLocks/>
        </xdr:cNvSpPr>
      </xdr:nvSpPr>
      <xdr:spPr>
        <a:xfrm>
          <a:off x="11820525" y="17506950"/>
          <a:ext cx="171450" cy="209550"/>
        </a:xfrm>
        <a:custGeom>
          <a:pathLst>
            <a:path h="21632" w="21706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h="21632" w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  <a:path h="21600" w="21600">
              <a:moveTo>
                <a:pt x="8333" y="4025"/>
              </a:moveTo>
              <a:lnTo>
                <a:pt x="12500" y="4025"/>
              </a:lnTo>
              <a:lnTo>
                <a:pt x="12500" y="11094"/>
              </a:lnTo>
              <a:lnTo>
                <a:pt x="13903" y="11094"/>
              </a:lnTo>
              <a:lnTo>
                <a:pt x="13903" y="11618"/>
              </a:lnTo>
              <a:lnTo>
                <a:pt x="7908" y="11618"/>
              </a:lnTo>
              <a:lnTo>
                <a:pt x="7908" y="11078"/>
              </a:lnTo>
              <a:lnTo>
                <a:pt x="9418" y="11078"/>
              </a:lnTo>
              <a:lnTo>
                <a:pt x="9418" y="4549"/>
              </a:lnTo>
              <a:lnTo>
                <a:pt x="8333" y="4549"/>
              </a:lnTo>
              <a:lnTo>
                <a:pt x="8333" y="4025"/>
              </a:lnTo>
              <a:close/>
            </a:path>
            <a:path h="21600" w="21600">
              <a:moveTo>
                <a:pt x="9120" y="2127"/>
              </a:moveTo>
              <a:lnTo>
                <a:pt x="9120" y="1783"/>
              </a:lnTo>
              <a:lnTo>
                <a:pt x="9269" y="1538"/>
              </a:lnTo>
              <a:lnTo>
                <a:pt x="9588" y="1194"/>
              </a:lnTo>
              <a:lnTo>
                <a:pt x="10013" y="998"/>
              </a:lnTo>
              <a:lnTo>
                <a:pt x="10396" y="850"/>
              </a:lnTo>
              <a:lnTo>
                <a:pt x="10906" y="801"/>
              </a:lnTo>
              <a:lnTo>
                <a:pt x="11480" y="900"/>
              </a:lnTo>
              <a:lnTo>
                <a:pt x="11926" y="1047"/>
              </a:lnTo>
              <a:lnTo>
                <a:pt x="12266" y="1292"/>
              </a:lnTo>
              <a:lnTo>
                <a:pt x="12500" y="1587"/>
              </a:lnTo>
              <a:lnTo>
                <a:pt x="12649" y="1832"/>
              </a:lnTo>
              <a:lnTo>
                <a:pt x="12692" y="2143"/>
              </a:lnTo>
              <a:lnTo>
                <a:pt x="12649" y="2421"/>
              </a:lnTo>
              <a:lnTo>
                <a:pt x="12500" y="2781"/>
              </a:lnTo>
              <a:lnTo>
                <a:pt x="12330" y="3060"/>
              </a:lnTo>
              <a:lnTo>
                <a:pt x="11884" y="3305"/>
              </a:lnTo>
              <a:lnTo>
                <a:pt x="11501" y="3452"/>
              </a:lnTo>
              <a:lnTo>
                <a:pt x="10863" y="3550"/>
              </a:lnTo>
              <a:lnTo>
                <a:pt x="10396" y="3518"/>
              </a:lnTo>
              <a:lnTo>
                <a:pt x="9949" y="3321"/>
              </a:lnTo>
              <a:lnTo>
                <a:pt x="9524" y="3125"/>
              </a:lnTo>
              <a:lnTo>
                <a:pt x="9311" y="2765"/>
              </a:lnTo>
              <a:lnTo>
                <a:pt x="9184" y="2438"/>
              </a:lnTo>
              <a:lnTo>
                <a:pt x="9120" y="2127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0</xdr:rowOff>
    </xdr:from>
    <xdr:to>
      <xdr:col>0</xdr:col>
      <xdr:colOff>342900</xdr:colOff>
      <xdr:row>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33350" y="342900"/>
          <a:ext cx="219075" cy="2762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238125</xdr:colOff>
      <xdr:row>8</xdr:row>
      <xdr:rowOff>114300</xdr:rowOff>
    </xdr:from>
    <xdr:to>
      <xdr:col>0</xdr:col>
      <xdr:colOff>342900</xdr:colOff>
      <xdr:row>9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38125" y="1552575"/>
          <a:ext cx="104775" cy="1714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219075</xdr:colOff>
      <xdr:row>25</xdr:row>
      <xdr:rowOff>104775</xdr:rowOff>
    </xdr:from>
    <xdr:to>
      <xdr:col>0</xdr:col>
      <xdr:colOff>323850</xdr:colOff>
      <xdr:row>26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19075" y="4572000"/>
          <a:ext cx="104775" cy="1714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190500</xdr:colOff>
      <xdr:row>41</xdr:row>
      <xdr:rowOff>114300</xdr:rowOff>
    </xdr:from>
    <xdr:to>
      <xdr:col>0</xdr:col>
      <xdr:colOff>304800</xdr:colOff>
      <xdr:row>42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90500" y="7210425"/>
          <a:ext cx="104775" cy="1714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609600</xdr:colOff>
      <xdr:row>57</xdr:row>
      <xdr:rowOff>76200</xdr:rowOff>
    </xdr:from>
    <xdr:to>
      <xdr:col>6</xdr:col>
      <xdr:colOff>400050</xdr:colOff>
      <xdr:row>58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4162425" y="9801225"/>
          <a:ext cx="476250" cy="238125"/>
        </a:xfrm>
        <a:prstGeom prst="downArrow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314325</xdr:colOff>
      <xdr:row>11</xdr:row>
      <xdr:rowOff>133350</xdr:rowOff>
    </xdr:from>
    <xdr:to>
      <xdr:col>7</xdr:col>
      <xdr:colOff>581025</xdr:colOff>
      <xdr:row>13</xdr:row>
      <xdr:rowOff>19050</xdr:rowOff>
    </xdr:to>
    <xdr:sp>
      <xdr:nvSpPr>
        <xdr:cNvPr id="6" name="AutoShape 6"/>
        <xdr:cNvSpPr>
          <a:spLocks/>
        </xdr:cNvSpPr>
      </xdr:nvSpPr>
      <xdr:spPr>
        <a:xfrm>
          <a:off x="5295900" y="2057400"/>
          <a:ext cx="266700" cy="25717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285750</xdr:colOff>
      <xdr:row>28</xdr:row>
      <xdr:rowOff>85725</xdr:rowOff>
    </xdr:from>
    <xdr:to>
      <xdr:col>8</xdr:col>
      <xdr:colOff>571500</xdr:colOff>
      <xdr:row>30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5953125" y="5038725"/>
          <a:ext cx="276225" cy="247650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76200</xdr:colOff>
      <xdr:row>57</xdr:row>
      <xdr:rowOff>57150</xdr:rowOff>
    </xdr:from>
    <xdr:to>
      <xdr:col>5</xdr:col>
      <xdr:colOff>352425</xdr:colOff>
      <xdr:row>58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3629025" y="9782175"/>
          <a:ext cx="276225" cy="21907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447675</xdr:colOff>
      <xdr:row>4</xdr:row>
      <xdr:rowOff>66675</xdr:rowOff>
    </xdr:from>
    <xdr:to>
      <xdr:col>10</xdr:col>
      <xdr:colOff>542925</xdr:colOff>
      <xdr:row>5</xdr:row>
      <xdr:rowOff>28575</xdr:rowOff>
    </xdr:to>
    <xdr:sp>
      <xdr:nvSpPr>
        <xdr:cNvPr id="9" name="AutoShape 9"/>
        <xdr:cNvSpPr>
          <a:spLocks/>
        </xdr:cNvSpPr>
      </xdr:nvSpPr>
      <xdr:spPr>
        <a:xfrm>
          <a:off x="7486650" y="771525"/>
          <a:ext cx="95250" cy="161925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657225</xdr:colOff>
      <xdr:row>4</xdr:row>
      <xdr:rowOff>66675</xdr:rowOff>
    </xdr:from>
    <xdr:to>
      <xdr:col>11</xdr:col>
      <xdr:colOff>66675</xdr:colOff>
      <xdr:row>5</xdr:row>
      <xdr:rowOff>28575</xdr:rowOff>
    </xdr:to>
    <xdr:sp>
      <xdr:nvSpPr>
        <xdr:cNvPr id="10" name="AutoShape 10"/>
        <xdr:cNvSpPr>
          <a:spLocks/>
        </xdr:cNvSpPr>
      </xdr:nvSpPr>
      <xdr:spPr>
        <a:xfrm>
          <a:off x="7696200" y="771525"/>
          <a:ext cx="95250" cy="161925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104775</xdr:colOff>
      <xdr:row>4</xdr:row>
      <xdr:rowOff>28575</xdr:rowOff>
    </xdr:from>
    <xdr:to>
      <xdr:col>10</xdr:col>
      <xdr:colOff>323850</xdr:colOff>
      <xdr:row>5</xdr:row>
      <xdr:rowOff>66675</xdr:rowOff>
    </xdr:to>
    <xdr:sp>
      <xdr:nvSpPr>
        <xdr:cNvPr id="11" name="Infopage"/>
        <xdr:cNvSpPr>
          <a:spLocks/>
        </xdr:cNvSpPr>
      </xdr:nvSpPr>
      <xdr:spPr>
        <a:xfrm>
          <a:off x="7143750" y="733425"/>
          <a:ext cx="219075" cy="238125"/>
        </a:xfrm>
        <a:custGeom>
          <a:pathLst>
            <a:path h="21632" w="21706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h="21632" w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  <a:path h="21600" w="21600">
              <a:moveTo>
                <a:pt x="8333" y="4025"/>
              </a:moveTo>
              <a:lnTo>
                <a:pt x="12500" y="4025"/>
              </a:lnTo>
              <a:lnTo>
                <a:pt x="12500" y="11094"/>
              </a:lnTo>
              <a:lnTo>
                <a:pt x="13903" y="11094"/>
              </a:lnTo>
              <a:lnTo>
                <a:pt x="13903" y="11618"/>
              </a:lnTo>
              <a:lnTo>
                <a:pt x="7908" y="11618"/>
              </a:lnTo>
              <a:lnTo>
                <a:pt x="7908" y="11078"/>
              </a:lnTo>
              <a:lnTo>
                <a:pt x="9418" y="11078"/>
              </a:lnTo>
              <a:lnTo>
                <a:pt x="9418" y="4549"/>
              </a:lnTo>
              <a:lnTo>
                <a:pt x="8333" y="4549"/>
              </a:lnTo>
              <a:lnTo>
                <a:pt x="8333" y="4025"/>
              </a:lnTo>
              <a:close/>
            </a:path>
            <a:path h="21600" w="21600">
              <a:moveTo>
                <a:pt x="9120" y="2127"/>
              </a:moveTo>
              <a:lnTo>
                <a:pt x="9120" y="1783"/>
              </a:lnTo>
              <a:lnTo>
                <a:pt x="9269" y="1538"/>
              </a:lnTo>
              <a:lnTo>
                <a:pt x="9588" y="1194"/>
              </a:lnTo>
              <a:lnTo>
                <a:pt x="10013" y="998"/>
              </a:lnTo>
              <a:lnTo>
                <a:pt x="10396" y="850"/>
              </a:lnTo>
              <a:lnTo>
                <a:pt x="10906" y="801"/>
              </a:lnTo>
              <a:lnTo>
                <a:pt x="11480" y="900"/>
              </a:lnTo>
              <a:lnTo>
                <a:pt x="11926" y="1047"/>
              </a:lnTo>
              <a:lnTo>
                <a:pt x="12266" y="1292"/>
              </a:lnTo>
              <a:lnTo>
                <a:pt x="12500" y="1587"/>
              </a:lnTo>
              <a:lnTo>
                <a:pt x="12649" y="1832"/>
              </a:lnTo>
              <a:lnTo>
                <a:pt x="12692" y="2143"/>
              </a:lnTo>
              <a:lnTo>
                <a:pt x="12649" y="2421"/>
              </a:lnTo>
              <a:lnTo>
                <a:pt x="12500" y="2781"/>
              </a:lnTo>
              <a:lnTo>
                <a:pt x="12330" y="3060"/>
              </a:lnTo>
              <a:lnTo>
                <a:pt x="11884" y="3305"/>
              </a:lnTo>
              <a:lnTo>
                <a:pt x="11501" y="3452"/>
              </a:lnTo>
              <a:lnTo>
                <a:pt x="10863" y="3550"/>
              </a:lnTo>
              <a:lnTo>
                <a:pt x="10396" y="3518"/>
              </a:lnTo>
              <a:lnTo>
                <a:pt x="9949" y="3321"/>
              </a:lnTo>
              <a:lnTo>
                <a:pt x="9524" y="3125"/>
              </a:lnTo>
              <a:lnTo>
                <a:pt x="9311" y="2765"/>
              </a:lnTo>
              <a:lnTo>
                <a:pt x="9184" y="2438"/>
              </a:lnTo>
              <a:lnTo>
                <a:pt x="9120" y="2127"/>
              </a:lnTo>
              <a:close/>
            </a:path>
          </a:pathLst>
        </a:cu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276225</xdr:colOff>
      <xdr:row>12</xdr:row>
      <xdr:rowOff>0</xdr:rowOff>
    </xdr:from>
    <xdr:to>
      <xdr:col>16</xdr:col>
      <xdr:colOff>447675</xdr:colOff>
      <xdr:row>13</xdr:row>
      <xdr:rowOff>0</xdr:rowOff>
    </xdr:to>
    <xdr:sp>
      <xdr:nvSpPr>
        <xdr:cNvPr id="12" name="Infopage"/>
        <xdr:cNvSpPr>
          <a:spLocks/>
        </xdr:cNvSpPr>
      </xdr:nvSpPr>
      <xdr:spPr>
        <a:xfrm>
          <a:off x="11430000" y="2085975"/>
          <a:ext cx="171450" cy="209550"/>
        </a:xfrm>
        <a:custGeom>
          <a:pathLst>
            <a:path h="21632" w="21706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h="21632" w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  <a:path h="21600" w="21600">
              <a:moveTo>
                <a:pt x="8333" y="4025"/>
              </a:moveTo>
              <a:lnTo>
                <a:pt x="12500" y="4025"/>
              </a:lnTo>
              <a:lnTo>
                <a:pt x="12500" y="11094"/>
              </a:lnTo>
              <a:lnTo>
                <a:pt x="13903" y="11094"/>
              </a:lnTo>
              <a:lnTo>
                <a:pt x="13903" y="11618"/>
              </a:lnTo>
              <a:lnTo>
                <a:pt x="7908" y="11618"/>
              </a:lnTo>
              <a:lnTo>
                <a:pt x="7908" y="11078"/>
              </a:lnTo>
              <a:lnTo>
                <a:pt x="9418" y="11078"/>
              </a:lnTo>
              <a:lnTo>
                <a:pt x="9418" y="4549"/>
              </a:lnTo>
              <a:lnTo>
                <a:pt x="8333" y="4549"/>
              </a:lnTo>
              <a:lnTo>
                <a:pt x="8333" y="4025"/>
              </a:lnTo>
              <a:close/>
            </a:path>
            <a:path h="21600" w="21600">
              <a:moveTo>
                <a:pt x="9120" y="2127"/>
              </a:moveTo>
              <a:lnTo>
                <a:pt x="9120" y="1783"/>
              </a:lnTo>
              <a:lnTo>
                <a:pt x="9269" y="1538"/>
              </a:lnTo>
              <a:lnTo>
                <a:pt x="9588" y="1194"/>
              </a:lnTo>
              <a:lnTo>
                <a:pt x="10013" y="998"/>
              </a:lnTo>
              <a:lnTo>
                <a:pt x="10396" y="850"/>
              </a:lnTo>
              <a:lnTo>
                <a:pt x="10906" y="801"/>
              </a:lnTo>
              <a:lnTo>
                <a:pt x="11480" y="900"/>
              </a:lnTo>
              <a:lnTo>
                <a:pt x="11926" y="1047"/>
              </a:lnTo>
              <a:lnTo>
                <a:pt x="12266" y="1292"/>
              </a:lnTo>
              <a:lnTo>
                <a:pt x="12500" y="1587"/>
              </a:lnTo>
              <a:lnTo>
                <a:pt x="12649" y="1832"/>
              </a:lnTo>
              <a:lnTo>
                <a:pt x="12692" y="2143"/>
              </a:lnTo>
              <a:lnTo>
                <a:pt x="12649" y="2421"/>
              </a:lnTo>
              <a:lnTo>
                <a:pt x="12500" y="2781"/>
              </a:lnTo>
              <a:lnTo>
                <a:pt x="12330" y="3060"/>
              </a:lnTo>
              <a:lnTo>
                <a:pt x="11884" y="3305"/>
              </a:lnTo>
              <a:lnTo>
                <a:pt x="11501" y="3452"/>
              </a:lnTo>
              <a:lnTo>
                <a:pt x="10863" y="3550"/>
              </a:lnTo>
              <a:lnTo>
                <a:pt x="10396" y="3518"/>
              </a:lnTo>
              <a:lnTo>
                <a:pt x="9949" y="3321"/>
              </a:lnTo>
              <a:lnTo>
                <a:pt x="9524" y="3125"/>
              </a:lnTo>
              <a:lnTo>
                <a:pt x="9311" y="2765"/>
              </a:lnTo>
              <a:lnTo>
                <a:pt x="9184" y="2438"/>
              </a:lnTo>
              <a:lnTo>
                <a:pt x="9120" y="2127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29</xdr:row>
      <xdr:rowOff>0</xdr:rowOff>
    </xdr:from>
    <xdr:to>
      <xdr:col>17</xdr:col>
      <xdr:colOff>447675</xdr:colOff>
      <xdr:row>30</xdr:row>
      <xdr:rowOff>0</xdr:rowOff>
    </xdr:to>
    <xdr:sp>
      <xdr:nvSpPr>
        <xdr:cNvPr id="13" name="Infopage"/>
        <xdr:cNvSpPr>
          <a:spLocks/>
        </xdr:cNvSpPr>
      </xdr:nvSpPr>
      <xdr:spPr>
        <a:xfrm>
          <a:off x="12115800" y="5057775"/>
          <a:ext cx="171450" cy="209550"/>
        </a:xfrm>
        <a:custGeom>
          <a:pathLst>
            <a:path h="21632" w="21706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h="21632" w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  <a:path h="21600" w="21600">
              <a:moveTo>
                <a:pt x="8333" y="4025"/>
              </a:moveTo>
              <a:lnTo>
                <a:pt x="12500" y="4025"/>
              </a:lnTo>
              <a:lnTo>
                <a:pt x="12500" y="11094"/>
              </a:lnTo>
              <a:lnTo>
                <a:pt x="13903" y="11094"/>
              </a:lnTo>
              <a:lnTo>
                <a:pt x="13903" y="11618"/>
              </a:lnTo>
              <a:lnTo>
                <a:pt x="7908" y="11618"/>
              </a:lnTo>
              <a:lnTo>
                <a:pt x="7908" y="11078"/>
              </a:lnTo>
              <a:lnTo>
                <a:pt x="9418" y="11078"/>
              </a:lnTo>
              <a:lnTo>
                <a:pt x="9418" y="4549"/>
              </a:lnTo>
              <a:lnTo>
                <a:pt x="8333" y="4549"/>
              </a:lnTo>
              <a:lnTo>
                <a:pt x="8333" y="4025"/>
              </a:lnTo>
              <a:close/>
            </a:path>
            <a:path h="21600" w="21600">
              <a:moveTo>
                <a:pt x="9120" y="2127"/>
              </a:moveTo>
              <a:lnTo>
                <a:pt x="9120" y="1783"/>
              </a:lnTo>
              <a:lnTo>
                <a:pt x="9269" y="1538"/>
              </a:lnTo>
              <a:lnTo>
                <a:pt x="9588" y="1194"/>
              </a:lnTo>
              <a:lnTo>
                <a:pt x="10013" y="998"/>
              </a:lnTo>
              <a:lnTo>
                <a:pt x="10396" y="850"/>
              </a:lnTo>
              <a:lnTo>
                <a:pt x="10906" y="801"/>
              </a:lnTo>
              <a:lnTo>
                <a:pt x="11480" y="900"/>
              </a:lnTo>
              <a:lnTo>
                <a:pt x="11926" y="1047"/>
              </a:lnTo>
              <a:lnTo>
                <a:pt x="12266" y="1292"/>
              </a:lnTo>
              <a:lnTo>
                <a:pt x="12500" y="1587"/>
              </a:lnTo>
              <a:lnTo>
                <a:pt x="12649" y="1832"/>
              </a:lnTo>
              <a:lnTo>
                <a:pt x="12692" y="2143"/>
              </a:lnTo>
              <a:lnTo>
                <a:pt x="12649" y="2421"/>
              </a:lnTo>
              <a:lnTo>
                <a:pt x="12500" y="2781"/>
              </a:lnTo>
              <a:lnTo>
                <a:pt x="12330" y="3060"/>
              </a:lnTo>
              <a:lnTo>
                <a:pt x="11884" y="3305"/>
              </a:lnTo>
              <a:lnTo>
                <a:pt x="11501" y="3452"/>
              </a:lnTo>
              <a:lnTo>
                <a:pt x="10863" y="3550"/>
              </a:lnTo>
              <a:lnTo>
                <a:pt x="10396" y="3518"/>
              </a:lnTo>
              <a:lnTo>
                <a:pt x="9949" y="3321"/>
              </a:lnTo>
              <a:lnTo>
                <a:pt x="9524" y="3125"/>
              </a:lnTo>
              <a:lnTo>
                <a:pt x="9311" y="2765"/>
              </a:lnTo>
              <a:lnTo>
                <a:pt x="9184" y="2438"/>
              </a:lnTo>
              <a:lnTo>
                <a:pt x="9120" y="2127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285750</xdr:colOff>
      <xdr:row>84</xdr:row>
      <xdr:rowOff>0</xdr:rowOff>
    </xdr:from>
    <xdr:to>
      <xdr:col>1</xdr:col>
      <xdr:colOff>447675</xdr:colOff>
      <xdr:row>85</xdr:row>
      <xdr:rowOff>0</xdr:rowOff>
    </xdr:to>
    <xdr:sp>
      <xdr:nvSpPr>
        <xdr:cNvPr id="14" name="Infopage"/>
        <xdr:cNvSpPr>
          <a:spLocks/>
        </xdr:cNvSpPr>
      </xdr:nvSpPr>
      <xdr:spPr>
        <a:xfrm>
          <a:off x="762000" y="14192250"/>
          <a:ext cx="161925" cy="209550"/>
        </a:xfrm>
        <a:custGeom>
          <a:pathLst>
            <a:path h="21632" w="21706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h="21632" w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  <a:path h="21600" w="21600">
              <a:moveTo>
                <a:pt x="8333" y="4025"/>
              </a:moveTo>
              <a:lnTo>
                <a:pt x="12500" y="4025"/>
              </a:lnTo>
              <a:lnTo>
                <a:pt x="12500" y="11094"/>
              </a:lnTo>
              <a:lnTo>
                <a:pt x="13903" y="11094"/>
              </a:lnTo>
              <a:lnTo>
                <a:pt x="13903" y="11618"/>
              </a:lnTo>
              <a:lnTo>
                <a:pt x="7908" y="11618"/>
              </a:lnTo>
              <a:lnTo>
                <a:pt x="7908" y="11078"/>
              </a:lnTo>
              <a:lnTo>
                <a:pt x="9418" y="11078"/>
              </a:lnTo>
              <a:lnTo>
                <a:pt x="9418" y="4549"/>
              </a:lnTo>
              <a:lnTo>
                <a:pt x="8333" y="4549"/>
              </a:lnTo>
              <a:lnTo>
                <a:pt x="8333" y="4025"/>
              </a:lnTo>
              <a:close/>
            </a:path>
            <a:path h="21600" w="21600">
              <a:moveTo>
                <a:pt x="9120" y="2127"/>
              </a:moveTo>
              <a:lnTo>
                <a:pt x="9120" y="1783"/>
              </a:lnTo>
              <a:lnTo>
                <a:pt x="9269" y="1538"/>
              </a:lnTo>
              <a:lnTo>
                <a:pt x="9588" y="1194"/>
              </a:lnTo>
              <a:lnTo>
                <a:pt x="10013" y="998"/>
              </a:lnTo>
              <a:lnTo>
                <a:pt x="10396" y="850"/>
              </a:lnTo>
              <a:lnTo>
                <a:pt x="10906" y="801"/>
              </a:lnTo>
              <a:lnTo>
                <a:pt x="11480" y="900"/>
              </a:lnTo>
              <a:lnTo>
                <a:pt x="11926" y="1047"/>
              </a:lnTo>
              <a:lnTo>
                <a:pt x="12266" y="1292"/>
              </a:lnTo>
              <a:lnTo>
                <a:pt x="12500" y="1587"/>
              </a:lnTo>
              <a:lnTo>
                <a:pt x="12649" y="1832"/>
              </a:lnTo>
              <a:lnTo>
                <a:pt x="12692" y="2143"/>
              </a:lnTo>
              <a:lnTo>
                <a:pt x="12649" y="2421"/>
              </a:lnTo>
              <a:lnTo>
                <a:pt x="12500" y="2781"/>
              </a:lnTo>
              <a:lnTo>
                <a:pt x="12330" y="3060"/>
              </a:lnTo>
              <a:lnTo>
                <a:pt x="11884" y="3305"/>
              </a:lnTo>
              <a:lnTo>
                <a:pt x="11501" y="3452"/>
              </a:lnTo>
              <a:lnTo>
                <a:pt x="10863" y="3550"/>
              </a:lnTo>
              <a:lnTo>
                <a:pt x="10396" y="3518"/>
              </a:lnTo>
              <a:lnTo>
                <a:pt x="9949" y="3321"/>
              </a:lnTo>
              <a:lnTo>
                <a:pt x="9524" y="3125"/>
              </a:lnTo>
              <a:lnTo>
                <a:pt x="9311" y="2765"/>
              </a:lnTo>
              <a:lnTo>
                <a:pt x="9184" y="2438"/>
              </a:lnTo>
              <a:lnTo>
                <a:pt x="9120" y="2127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95250</xdr:rowOff>
    </xdr:from>
    <xdr:to>
      <xdr:col>0</xdr:col>
      <xdr:colOff>266700</xdr:colOff>
      <xdr:row>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57150" y="200025"/>
          <a:ext cx="219075" cy="2667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47625</xdr:rowOff>
    </xdr:from>
    <xdr:to>
      <xdr:col>0</xdr:col>
      <xdr:colOff>304800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85725" y="123825"/>
          <a:ext cx="219075" cy="2857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</xdr:rowOff>
    </xdr:from>
    <xdr:to>
      <xdr:col>0</xdr:col>
      <xdr:colOff>295275</xdr:colOff>
      <xdr:row>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76200" y="171450"/>
          <a:ext cx="219075" cy="3524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114300</xdr:rowOff>
    </xdr:from>
    <xdr:to>
      <xdr:col>0</xdr:col>
      <xdr:colOff>342900</xdr:colOff>
      <xdr:row>2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14300" y="114300"/>
          <a:ext cx="228600" cy="3905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0"/>
  <sheetViews>
    <sheetView showGridLines="0" zoomScalePageLayoutView="0" workbookViewId="0" topLeftCell="A1">
      <selection activeCell="K68" sqref="K68"/>
    </sheetView>
  </sheetViews>
  <sheetFormatPr defaultColWidth="9.00390625" defaultRowHeight="12.75"/>
  <cols>
    <col min="1" max="1" width="5.00390625" style="0" customWidth="1"/>
  </cols>
  <sheetData>
    <row r="1" ht="15.75" customHeight="1"/>
    <row r="2" ht="13.5" thickBot="1"/>
    <row r="3" spans="2:11" ht="12.75">
      <c r="B3" s="1">
        <v>1</v>
      </c>
      <c r="C3" s="2">
        <v>2</v>
      </c>
      <c r="D3" s="2">
        <v>3</v>
      </c>
      <c r="E3" s="2">
        <v>4</v>
      </c>
      <c r="F3" s="3"/>
      <c r="G3" s="4"/>
      <c r="H3" s="5"/>
      <c r="I3" s="6"/>
      <c r="K3" s="7"/>
    </row>
    <row r="4" spans="2:9" ht="12.75">
      <c r="B4" s="8">
        <v>8</v>
      </c>
      <c r="C4" s="9">
        <v>5</v>
      </c>
      <c r="D4" s="9">
        <v>1</v>
      </c>
      <c r="E4" s="9">
        <v>4</v>
      </c>
      <c r="F4" s="10"/>
      <c r="G4" s="11"/>
      <c r="H4" s="12"/>
      <c r="I4" s="13"/>
    </row>
    <row r="5" spans="2:9" ht="12.75">
      <c r="B5" s="8">
        <v>5</v>
      </c>
      <c r="C5" s="9">
        <v>7</v>
      </c>
      <c r="D5" s="9">
        <v>55</v>
      </c>
      <c r="E5" s="9">
        <v>21</v>
      </c>
      <c r="F5" s="10"/>
      <c r="G5" s="11"/>
      <c r="H5" s="12"/>
      <c r="I5" s="13"/>
    </row>
    <row r="6" spans="2:9" ht="13.5" thickBot="1">
      <c r="B6" s="14">
        <v>8.5</v>
      </c>
      <c r="C6" s="15">
        <v>4587</v>
      </c>
      <c r="D6" s="15">
        <v>326</v>
      </c>
      <c r="E6" s="15">
        <v>11</v>
      </c>
      <c r="F6" s="16"/>
      <c r="G6" s="17"/>
      <c r="H6" s="18"/>
      <c r="I6" s="19"/>
    </row>
    <row r="7" ht="13.5" thickBot="1">
      <c r="B7" s="20">
        <v>22</v>
      </c>
    </row>
    <row r="9" ht="15.75">
      <c r="B9" s="21" t="s">
        <v>0</v>
      </c>
    </row>
    <row r="10" ht="15.75" customHeight="1">
      <c r="B10" s="22" t="s">
        <v>1</v>
      </c>
    </row>
    <row r="11" ht="15.75">
      <c r="B11" s="23" t="s">
        <v>2</v>
      </c>
    </row>
    <row r="12" ht="15.75">
      <c r="B12" s="23" t="s">
        <v>3</v>
      </c>
    </row>
    <row r="13" ht="15.75">
      <c r="B13" s="24" t="s">
        <v>4</v>
      </c>
    </row>
    <row r="14" ht="15.75">
      <c r="B14" s="25" t="s">
        <v>5</v>
      </c>
    </row>
    <row r="15" ht="15.75">
      <c r="B15" s="25" t="s">
        <v>6</v>
      </c>
    </row>
    <row r="16" ht="15.75">
      <c r="B16" s="26" t="s">
        <v>7</v>
      </c>
    </row>
    <row r="17" ht="15.75">
      <c r="B17" s="27" t="s">
        <v>8</v>
      </c>
    </row>
    <row r="18" ht="15.75">
      <c r="B18" s="22" t="s">
        <v>9</v>
      </c>
    </row>
    <row r="19" ht="15.75">
      <c r="B19" s="22" t="s">
        <v>10</v>
      </c>
    </row>
    <row r="20" ht="15.75">
      <c r="B20" s="28" t="s">
        <v>11</v>
      </c>
    </row>
  </sheetData>
  <sheetProtection/>
  <printOptions headings="1"/>
  <pageMargins left="0.75" right="0.75" top="1" bottom="1" header="0.4921259845" footer="0.4921259845"/>
  <pageSetup orientation="landscape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7"/>
  <sheetViews>
    <sheetView tabSelected="1" zoomScalePageLayoutView="0" workbookViewId="0" topLeftCell="A1">
      <selection activeCell="E13" sqref="E13"/>
    </sheetView>
  </sheetViews>
  <sheetFormatPr defaultColWidth="9.00390625" defaultRowHeight="12.75"/>
  <sheetData>
    <row r="2" ht="20.25">
      <c r="B2" s="305" t="s">
        <v>284</v>
      </c>
    </row>
    <row r="4" ht="16.5">
      <c r="B4" s="306" t="s">
        <v>285</v>
      </c>
    </row>
    <row r="5" ht="16.5">
      <c r="B5" s="306" t="s">
        <v>286</v>
      </c>
    </row>
    <row r="6" ht="16.5">
      <c r="B6" s="306" t="s">
        <v>287</v>
      </c>
    </row>
    <row r="7" ht="16.5">
      <c r="B7" s="30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showGridLines="0" zoomScalePageLayoutView="0" workbookViewId="0" topLeftCell="A1">
      <selection activeCell="K68" sqref="K68"/>
    </sheetView>
  </sheetViews>
  <sheetFormatPr defaultColWidth="9.00390625" defaultRowHeight="12.75"/>
  <cols>
    <col min="1" max="1" width="7.75390625" style="0" customWidth="1"/>
    <col min="2" max="2" width="18.125" style="0" customWidth="1"/>
    <col min="8" max="8" width="9.75390625" style="0" customWidth="1"/>
  </cols>
  <sheetData>
    <row r="1" ht="13.5" thickBot="1"/>
    <row r="2" spans="2:8" ht="23.25" customHeight="1" thickTop="1">
      <c r="B2" s="29" t="s">
        <v>12</v>
      </c>
      <c r="C2" s="30" t="s">
        <v>13</v>
      </c>
      <c r="D2" s="30" t="s">
        <v>14</v>
      </c>
      <c r="E2" s="30" t="s">
        <v>15</v>
      </c>
      <c r="F2" s="30" t="s">
        <v>16</v>
      </c>
      <c r="G2" s="30" t="s">
        <v>17</v>
      </c>
      <c r="H2" s="31" t="s">
        <v>18</v>
      </c>
    </row>
    <row r="3" spans="2:8" ht="12.75">
      <c r="B3" s="32" t="s">
        <v>19</v>
      </c>
      <c r="C3" s="33">
        <v>5874</v>
      </c>
      <c r="D3" s="33">
        <v>8547</v>
      </c>
      <c r="E3" s="33">
        <v>6987</v>
      </c>
      <c r="F3" s="33">
        <v>7485</v>
      </c>
      <c r="G3" s="34"/>
      <c r="H3" s="35"/>
    </row>
    <row r="4" spans="2:8" ht="12.75">
      <c r="B4" s="32" t="s">
        <v>20</v>
      </c>
      <c r="C4" s="33">
        <v>6987</v>
      </c>
      <c r="D4" s="33">
        <v>6900</v>
      </c>
      <c r="E4" s="33">
        <v>9500</v>
      </c>
      <c r="F4" s="33">
        <v>9600</v>
      </c>
      <c r="G4" s="36"/>
      <c r="H4" s="37"/>
    </row>
    <row r="5" spans="2:8" ht="12.75">
      <c r="B5" s="32" t="s">
        <v>21</v>
      </c>
      <c r="C5" s="33">
        <v>15600</v>
      </c>
      <c r="D5" s="33">
        <v>16890</v>
      </c>
      <c r="E5" s="33">
        <v>14900</v>
      </c>
      <c r="F5" s="33">
        <v>17600</v>
      </c>
      <c r="G5" s="36"/>
      <c r="H5" s="37"/>
    </row>
    <row r="6" spans="2:8" ht="12.75">
      <c r="B6" s="32" t="s">
        <v>22</v>
      </c>
      <c r="C6" s="33">
        <v>4000</v>
      </c>
      <c r="D6" s="33">
        <v>4000</v>
      </c>
      <c r="E6" s="33">
        <v>4000</v>
      </c>
      <c r="F6" s="33">
        <v>4000</v>
      </c>
      <c r="G6" s="36"/>
      <c r="H6" s="37"/>
    </row>
    <row r="7" spans="2:8" ht="12.75">
      <c r="B7" s="32" t="s">
        <v>23</v>
      </c>
      <c r="C7" s="33">
        <v>4001</v>
      </c>
      <c r="D7" s="33">
        <v>4001</v>
      </c>
      <c r="E7" s="33">
        <v>4001</v>
      </c>
      <c r="F7" s="33">
        <v>4001</v>
      </c>
      <c r="G7" s="36"/>
      <c r="H7" s="37"/>
    </row>
    <row r="8" spans="2:8" ht="13.5" thickBot="1">
      <c r="B8" s="38" t="s">
        <v>24</v>
      </c>
      <c r="C8" s="39">
        <v>10800</v>
      </c>
      <c r="D8" s="39">
        <v>10900</v>
      </c>
      <c r="E8" s="39">
        <v>11000</v>
      </c>
      <c r="F8" s="39">
        <v>11100</v>
      </c>
      <c r="G8" s="40"/>
      <c r="H8" s="41"/>
    </row>
    <row r="9" ht="14.25" thickBot="1" thickTop="1"/>
    <row r="10" spans="2:8" ht="13.5" thickTop="1">
      <c r="B10" s="42" t="s">
        <v>17</v>
      </c>
      <c r="C10" s="43"/>
      <c r="D10" s="44"/>
      <c r="E10" s="44"/>
      <c r="F10" s="45"/>
      <c r="G10" s="46"/>
      <c r="H10" s="46"/>
    </row>
    <row r="11" spans="2:8" ht="13.5" thickBot="1">
      <c r="B11" s="47" t="s">
        <v>18</v>
      </c>
      <c r="C11" s="48"/>
      <c r="D11" s="49"/>
      <c r="E11" s="49"/>
      <c r="F11" s="50"/>
      <c r="G11" s="46"/>
      <c r="H11" s="46"/>
    </row>
    <row r="12" ht="13.5" thickTop="1"/>
    <row r="13" ht="12.75">
      <c r="B13" s="51" t="s">
        <v>0</v>
      </c>
    </row>
    <row r="14" ht="18" customHeight="1">
      <c r="B14" s="52" t="s">
        <v>25</v>
      </c>
    </row>
    <row r="15" ht="15">
      <c r="B15" s="53" t="s">
        <v>26</v>
      </c>
    </row>
    <row r="16" ht="15">
      <c r="B16" s="54" t="s">
        <v>27</v>
      </c>
    </row>
    <row r="17" ht="15">
      <c r="B17" s="55" t="s">
        <v>28</v>
      </c>
    </row>
    <row r="18" ht="15">
      <c r="B18" s="52" t="s">
        <v>29</v>
      </c>
    </row>
    <row r="19" ht="15">
      <c r="B19" s="56" t="s">
        <v>30</v>
      </c>
    </row>
    <row r="20" ht="15">
      <c r="B20" s="57" t="s">
        <v>31</v>
      </c>
    </row>
    <row r="21" ht="15">
      <c r="B21" s="58" t="s">
        <v>32</v>
      </c>
    </row>
  </sheetData>
  <sheetProtection/>
  <printOptions headings="1"/>
  <pageMargins left="0.75" right="0.75" top="1" bottom="1" header="0.4921259845" footer="0.4921259845"/>
  <pageSetup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5"/>
  <sheetViews>
    <sheetView showGridLines="0" zoomScalePageLayoutView="0" workbookViewId="0" topLeftCell="A1">
      <selection activeCell="B15" sqref="B15"/>
    </sheetView>
  </sheetViews>
  <sheetFormatPr defaultColWidth="9.00390625" defaultRowHeight="12.75"/>
  <cols>
    <col min="1" max="1" width="6.25390625" style="0" customWidth="1"/>
    <col min="2" max="2" width="16.125" style="0" customWidth="1"/>
  </cols>
  <sheetData>
    <row r="1" ht="9" customHeight="1" thickBot="1"/>
    <row r="2" spans="2:8" ht="13.5" thickTop="1">
      <c r="B2" s="42" t="s">
        <v>12</v>
      </c>
      <c r="C2" s="59" t="s">
        <v>13</v>
      </c>
      <c r="D2" s="59" t="s">
        <v>14</v>
      </c>
      <c r="E2" s="59" t="s">
        <v>15</v>
      </c>
      <c r="F2" s="59" t="s">
        <v>16</v>
      </c>
      <c r="G2" s="59" t="s">
        <v>33</v>
      </c>
      <c r="H2" s="60" t="s">
        <v>34</v>
      </c>
    </row>
    <row r="3" spans="2:8" ht="12.75">
      <c r="B3" s="61" t="s">
        <v>19</v>
      </c>
      <c r="C3" s="9">
        <v>9250</v>
      </c>
      <c r="D3" s="9">
        <v>8547</v>
      </c>
      <c r="E3" s="9">
        <v>6987</v>
      </c>
      <c r="F3" s="9">
        <v>7485</v>
      </c>
      <c r="G3" s="62"/>
      <c r="H3" s="63"/>
    </row>
    <row r="4" spans="2:8" ht="12.75">
      <c r="B4" s="61" t="s">
        <v>20</v>
      </c>
      <c r="C4" s="9">
        <v>6987</v>
      </c>
      <c r="D4" s="9">
        <v>6900</v>
      </c>
      <c r="E4" s="9">
        <v>9500</v>
      </c>
      <c r="F4" s="9">
        <v>9600</v>
      </c>
      <c r="G4" s="62"/>
      <c r="H4" s="63"/>
    </row>
    <row r="5" spans="2:8" ht="12.75">
      <c r="B5" s="61" t="s">
        <v>21</v>
      </c>
      <c r="C5" s="9">
        <v>15600</v>
      </c>
      <c r="D5" s="9">
        <v>16890</v>
      </c>
      <c r="E5" s="9">
        <v>14900</v>
      </c>
      <c r="F5" s="9">
        <v>17600</v>
      </c>
      <c r="G5" s="62"/>
      <c r="H5" s="63"/>
    </row>
    <row r="6" spans="2:10" ht="12.75">
      <c r="B6" s="61" t="s">
        <v>22</v>
      </c>
      <c r="C6" s="9">
        <v>4000</v>
      </c>
      <c r="D6" s="9">
        <v>4000</v>
      </c>
      <c r="E6" s="9">
        <v>4000</v>
      </c>
      <c r="F6" s="9">
        <v>4000</v>
      </c>
      <c r="G6" s="62"/>
      <c r="H6" s="63"/>
      <c r="J6" s="64"/>
    </row>
    <row r="7" spans="2:8" ht="12.75">
      <c r="B7" s="61" t="s">
        <v>23</v>
      </c>
      <c r="C7" s="9">
        <v>4001</v>
      </c>
      <c r="D7" s="9">
        <v>4001</v>
      </c>
      <c r="E7" s="9">
        <v>4001</v>
      </c>
      <c r="F7" s="9">
        <v>4001</v>
      </c>
      <c r="G7" s="62"/>
      <c r="H7" s="63"/>
    </row>
    <row r="8" spans="2:8" ht="13.5" thickBot="1">
      <c r="B8" s="47" t="s">
        <v>24</v>
      </c>
      <c r="C8" s="65">
        <v>10800</v>
      </c>
      <c r="D8" s="65">
        <v>10900</v>
      </c>
      <c r="E8" s="65">
        <v>11000</v>
      </c>
      <c r="F8" s="65">
        <v>11100</v>
      </c>
      <c r="G8" s="66"/>
      <c r="H8" s="67"/>
    </row>
    <row r="9" ht="7.5" customHeight="1" thickBot="1" thickTop="1"/>
    <row r="10" spans="2:8" ht="13.5" thickTop="1">
      <c r="B10" s="42" t="s">
        <v>17</v>
      </c>
      <c r="C10" s="68"/>
      <c r="D10" s="68"/>
      <c r="E10" s="68"/>
      <c r="F10" s="68"/>
      <c r="G10" s="69"/>
      <c r="H10" s="70"/>
    </row>
    <row r="11" spans="2:8" ht="13.5" thickBot="1">
      <c r="B11" s="47" t="s">
        <v>18</v>
      </c>
      <c r="C11" s="71"/>
      <c r="D11" s="71"/>
      <c r="E11" s="71"/>
      <c r="F11" s="71"/>
      <c r="G11" s="72"/>
      <c r="H11" s="73"/>
    </row>
    <row r="12" ht="6" customHeight="1" thickTop="1"/>
    <row r="13" ht="12.75" customHeight="1">
      <c r="B13" s="74" t="s">
        <v>0</v>
      </c>
    </row>
    <row r="14" ht="15" customHeight="1">
      <c r="B14" s="75" t="s">
        <v>35</v>
      </c>
    </row>
    <row r="15" ht="12" customHeight="1">
      <c r="B15" s="75" t="s">
        <v>36</v>
      </c>
    </row>
    <row r="16" ht="12" customHeight="1">
      <c r="B16" s="7" t="s">
        <v>37</v>
      </c>
    </row>
    <row r="17" ht="12" customHeight="1">
      <c r="B17" s="7" t="s">
        <v>38</v>
      </c>
    </row>
    <row r="18" ht="12" customHeight="1">
      <c r="B18" s="76" t="s">
        <v>39</v>
      </c>
    </row>
    <row r="19" ht="12" customHeight="1">
      <c r="B19" s="76" t="s">
        <v>40</v>
      </c>
    </row>
    <row r="20" ht="12" customHeight="1">
      <c r="B20" s="77" t="s">
        <v>31</v>
      </c>
    </row>
    <row r="21" ht="12" customHeight="1">
      <c r="B21" s="77" t="s">
        <v>41</v>
      </c>
    </row>
    <row r="22" ht="12" customHeight="1">
      <c r="B22" s="78" t="s">
        <v>42</v>
      </c>
    </row>
    <row r="23" ht="12" customHeight="1">
      <c r="B23" s="78" t="s">
        <v>43</v>
      </c>
    </row>
    <row r="24" ht="12" customHeight="1">
      <c r="B24" s="79" t="s">
        <v>44</v>
      </c>
    </row>
    <row r="25" ht="12" customHeight="1">
      <c r="B25" s="75" t="s">
        <v>280</v>
      </c>
    </row>
  </sheetData>
  <sheetProtection/>
  <printOptions headings="1"/>
  <pageMargins left="0.75" right="0.75" top="1" bottom="1" header="0.4921259845" footer="0.4921259845"/>
  <pageSetup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X107"/>
  <sheetViews>
    <sheetView showGridLines="0" zoomScalePageLayoutView="0" workbookViewId="0" topLeftCell="A1">
      <selection activeCell="K68" sqref="K68"/>
    </sheetView>
  </sheetViews>
  <sheetFormatPr defaultColWidth="9.00390625" defaultRowHeight="12.75"/>
  <cols>
    <col min="1" max="1" width="5.75390625" style="0" customWidth="1"/>
    <col min="2" max="2" width="14.625" style="0" customWidth="1"/>
    <col min="7" max="7" width="8.75390625" style="0" customWidth="1"/>
    <col min="8" max="8" width="14.625" style="0" customWidth="1"/>
    <col min="14" max="14" width="8.75390625" style="0" customWidth="1"/>
  </cols>
  <sheetData>
    <row r="1" ht="15" customHeight="1"/>
    <row r="2" spans="1:2" ht="14.25">
      <c r="A2" s="274"/>
      <c r="B2" s="81" t="s">
        <v>45</v>
      </c>
    </row>
    <row r="3" spans="1:2" ht="14.25">
      <c r="A3" s="274"/>
      <c r="B3" s="81" t="s">
        <v>46</v>
      </c>
    </row>
    <row r="4" spans="1:2" ht="14.25">
      <c r="A4" s="274"/>
      <c r="B4" s="81" t="s">
        <v>47</v>
      </c>
    </row>
    <row r="5" spans="1:12" ht="15.75">
      <c r="A5" s="274"/>
      <c r="B5" s="81" t="s">
        <v>48</v>
      </c>
      <c r="K5" s="82"/>
      <c r="L5" s="82"/>
    </row>
    <row r="6" spans="2:12" s="83" customFormat="1" ht="16.5" thickBot="1">
      <c r="B6" s="84"/>
      <c r="K6" s="85"/>
      <c r="L6" s="85"/>
    </row>
    <row r="8" ht="12.75">
      <c r="B8" s="86" t="s">
        <v>49</v>
      </c>
    </row>
    <row r="9" ht="12.75">
      <c r="B9" s="79" t="s">
        <v>50</v>
      </c>
    </row>
    <row r="10" ht="12.75">
      <c r="B10" s="79" t="s">
        <v>51</v>
      </c>
    </row>
    <row r="11" ht="12.75">
      <c r="B11" s="79" t="s">
        <v>52</v>
      </c>
    </row>
    <row r="12" spans="8:19" ht="16.5" thickBot="1">
      <c r="H12" s="87" t="s">
        <v>53</v>
      </c>
      <c r="I12" s="46"/>
      <c r="J12" s="46"/>
      <c r="K12" s="46"/>
      <c r="O12" s="82"/>
      <c r="P12" s="88" t="s">
        <v>54</v>
      </c>
      <c r="Q12" s="89"/>
      <c r="R12" s="90"/>
      <c r="S12" s="90"/>
    </row>
    <row r="13" spans="8:11" ht="13.5" thickBot="1">
      <c r="H13" s="91"/>
      <c r="I13" s="91"/>
      <c r="J13" s="91"/>
      <c r="K13" s="91"/>
    </row>
    <row r="14" spans="2:19" ht="13.5" thickTop="1">
      <c r="B14" s="92" t="s">
        <v>55</v>
      </c>
      <c r="C14" s="93" t="s">
        <v>56</v>
      </c>
      <c r="D14" s="93" t="s">
        <v>57</v>
      </c>
      <c r="E14" s="94" t="s">
        <v>17</v>
      </c>
      <c r="H14" s="95" t="s">
        <v>55</v>
      </c>
      <c r="I14" s="95" t="s">
        <v>56</v>
      </c>
      <c r="J14" s="95" t="s">
        <v>57</v>
      </c>
      <c r="K14" s="95" t="s">
        <v>17</v>
      </c>
      <c r="P14" s="95" t="s">
        <v>55</v>
      </c>
      <c r="Q14" s="95" t="s">
        <v>56</v>
      </c>
      <c r="R14" s="95" t="s">
        <v>57</v>
      </c>
      <c r="S14" s="95" t="s">
        <v>17</v>
      </c>
    </row>
    <row r="15" spans="2:19" ht="12.75">
      <c r="B15" s="96" t="s">
        <v>58</v>
      </c>
      <c r="C15" s="97">
        <v>10</v>
      </c>
      <c r="D15" s="97">
        <v>9</v>
      </c>
      <c r="E15" s="98"/>
      <c r="H15" s="95" t="s">
        <v>58</v>
      </c>
      <c r="I15" s="95">
        <v>10</v>
      </c>
      <c r="J15" s="95">
        <v>9</v>
      </c>
      <c r="K15" s="95">
        <v>19</v>
      </c>
      <c r="P15" s="95" t="s">
        <v>58</v>
      </c>
      <c r="Q15" s="95">
        <v>10</v>
      </c>
      <c r="R15" s="95">
        <v>9</v>
      </c>
      <c r="S15" s="95">
        <f aca="true" t="shared" si="0" ref="S15:S21">Q15+R15</f>
        <v>19</v>
      </c>
    </row>
    <row r="16" spans="2:19" ht="12.75">
      <c r="B16" s="96" t="s">
        <v>59</v>
      </c>
      <c r="C16" s="97">
        <v>15</v>
      </c>
      <c r="D16" s="97">
        <v>0</v>
      </c>
      <c r="E16" s="98"/>
      <c r="H16" s="95" t="s">
        <v>59</v>
      </c>
      <c r="I16" s="95">
        <v>15</v>
      </c>
      <c r="J16" s="95">
        <v>0</v>
      </c>
      <c r="K16" s="95">
        <v>15</v>
      </c>
      <c r="P16" s="95" t="s">
        <v>59</v>
      </c>
      <c r="Q16" s="95">
        <v>15</v>
      </c>
      <c r="R16" s="95">
        <v>0</v>
      </c>
      <c r="S16" s="95">
        <f t="shared" si="0"/>
        <v>15</v>
      </c>
    </row>
    <row r="17" spans="2:19" ht="12.75">
      <c r="B17" s="96" t="s">
        <v>60</v>
      </c>
      <c r="C17" s="97">
        <v>23</v>
      </c>
      <c r="D17" s="97">
        <v>11</v>
      </c>
      <c r="E17" s="98"/>
      <c r="H17" s="95" t="s">
        <v>60</v>
      </c>
      <c r="I17" s="95">
        <v>23</v>
      </c>
      <c r="J17" s="95">
        <v>11</v>
      </c>
      <c r="K17" s="95">
        <v>34</v>
      </c>
      <c r="P17" s="95" t="s">
        <v>60</v>
      </c>
      <c r="Q17" s="95">
        <v>23</v>
      </c>
      <c r="R17" s="95">
        <v>11</v>
      </c>
      <c r="S17" s="95">
        <f t="shared" si="0"/>
        <v>34</v>
      </c>
    </row>
    <row r="18" spans="2:19" ht="12.75">
      <c r="B18" s="96" t="s">
        <v>61</v>
      </c>
      <c r="C18" s="97">
        <v>17</v>
      </c>
      <c r="D18" s="97">
        <v>12</v>
      </c>
      <c r="E18" s="98"/>
      <c r="H18" s="95" t="s">
        <v>61</v>
      </c>
      <c r="I18" s="95">
        <v>17</v>
      </c>
      <c r="J18" s="95">
        <v>12</v>
      </c>
      <c r="K18" s="95">
        <v>29</v>
      </c>
      <c r="P18" s="95" t="s">
        <v>61</v>
      </c>
      <c r="Q18" s="95">
        <v>17</v>
      </c>
      <c r="R18" s="95">
        <v>12</v>
      </c>
      <c r="S18" s="95">
        <f t="shared" si="0"/>
        <v>29</v>
      </c>
    </row>
    <row r="19" spans="2:19" ht="12.75">
      <c r="B19" s="96" t="s">
        <v>62</v>
      </c>
      <c r="C19" s="97">
        <v>8</v>
      </c>
      <c r="D19" s="97">
        <v>27</v>
      </c>
      <c r="E19" s="98"/>
      <c r="H19" s="95" t="s">
        <v>62</v>
      </c>
      <c r="I19" s="95">
        <v>8</v>
      </c>
      <c r="J19" s="95">
        <v>27</v>
      </c>
      <c r="K19" s="95">
        <v>35</v>
      </c>
      <c r="P19" s="95" t="s">
        <v>62</v>
      </c>
      <c r="Q19" s="95">
        <v>8</v>
      </c>
      <c r="R19" s="95">
        <v>27</v>
      </c>
      <c r="S19" s="95">
        <f t="shared" si="0"/>
        <v>35</v>
      </c>
    </row>
    <row r="20" spans="2:19" ht="12.75">
      <c r="B20" s="96" t="s">
        <v>63</v>
      </c>
      <c r="C20" s="97">
        <v>25</v>
      </c>
      <c r="D20" s="97">
        <v>45</v>
      </c>
      <c r="E20" s="98"/>
      <c r="H20" s="95" t="s">
        <v>63</v>
      </c>
      <c r="I20" s="95">
        <v>25</v>
      </c>
      <c r="J20" s="95">
        <v>45</v>
      </c>
      <c r="K20" s="95">
        <v>70</v>
      </c>
      <c r="P20" s="95" t="s">
        <v>63</v>
      </c>
      <c r="Q20" s="95">
        <v>25</v>
      </c>
      <c r="R20" s="95">
        <v>45</v>
      </c>
      <c r="S20" s="95">
        <f t="shared" si="0"/>
        <v>70</v>
      </c>
    </row>
    <row r="21" spans="2:19" ht="13.5" thickBot="1">
      <c r="B21" s="99" t="s">
        <v>64</v>
      </c>
      <c r="C21" s="100">
        <v>19</v>
      </c>
      <c r="D21" s="100">
        <v>12</v>
      </c>
      <c r="E21" s="101"/>
      <c r="H21" s="87" t="s">
        <v>64</v>
      </c>
      <c r="I21" s="87">
        <v>19</v>
      </c>
      <c r="J21" s="87">
        <v>12</v>
      </c>
      <c r="K21" s="87">
        <v>31</v>
      </c>
      <c r="P21" s="87" t="s">
        <v>64</v>
      </c>
      <c r="Q21" s="87">
        <v>19</v>
      </c>
      <c r="R21" s="87">
        <v>12</v>
      </c>
      <c r="S21" s="95">
        <f t="shared" si="0"/>
        <v>31</v>
      </c>
    </row>
    <row r="22" s="83" customFormat="1" ht="14.25" thickBot="1" thickTop="1"/>
    <row r="24" ht="12.75">
      <c r="B24" s="102" t="s">
        <v>65</v>
      </c>
    </row>
    <row r="25" ht="12.75">
      <c r="B25" s="103" t="s">
        <v>66</v>
      </c>
    </row>
    <row r="26" ht="12.75">
      <c r="B26" s="103" t="s">
        <v>67</v>
      </c>
    </row>
    <row r="27" spans="2:18" ht="16.5" thickBot="1">
      <c r="B27" s="103" t="s">
        <v>68</v>
      </c>
      <c r="O27" s="82"/>
      <c r="P27" s="88" t="s">
        <v>54</v>
      </c>
      <c r="Q27" s="89"/>
      <c r="R27" s="90"/>
    </row>
    <row r="28" spans="8:10" ht="13.5" thickBot="1">
      <c r="H28" s="87" t="s">
        <v>53</v>
      </c>
      <c r="I28" s="46"/>
      <c r="J28" s="46"/>
    </row>
    <row r="29" spans="8:10" ht="13.5" thickBot="1">
      <c r="H29" s="91"/>
      <c r="I29" s="91"/>
      <c r="J29" s="91"/>
    </row>
    <row r="30" spans="2:18" ht="13.5" thickTop="1">
      <c r="B30" s="104" t="s">
        <v>69</v>
      </c>
      <c r="C30" s="93" t="s">
        <v>70</v>
      </c>
      <c r="D30" s="94" t="s">
        <v>71</v>
      </c>
      <c r="H30" s="105" t="s">
        <v>69</v>
      </c>
      <c r="I30" s="95" t="s">
        <v>70</v>
      </c>
      <c r="J30" s="95" t="s">
        <v>71</v>
      </c>
      <c r="P30" s="105" t="s">
        <v>69</v>
      </c>
      <c r="Q30" s="95" t="s">
        <v>70</v>
      </c>
      <c r="R30" s="95" t="s">
        <v>71</v>
      </c>
    </row>
    <row r="31" spans="2:18" ht="12.75">
      <c r="B31" s="106" t="s">
        <v>72</v>
      </c>
      <c r="C31" s="97">
        <v>150</v>
      </c>
      <c r="D31" s="98"/>
      <c r="H31" s="105" t="s">
        <v>72</v>
      </c>
      <c r="I31" s="95">
        <v>150</v>
      </c>
      <c r="J31" s="95">
        <v>300</v>
      </c>
      <c r="P31" s="105" t="s">
        <v>72</v>
      </c>
      <c r="Q31" s="95">
        <v>150</v>
      </c>
      <c r="R31" s="95">
        <f aca="true" t="shared" si="1" ref="R31:R42">2*Q31</f>
        <v>300</v>
      </c>
    </row>
    <row r="32" spans="2:18" ht="12.75">
      <c r="B32" s="106" t="s">
        <v>73</v>
      </c>
      <c r="C32" s="97">
        <v>240</v>
      </c>
      <c r="D32" s="98"/>
      <c r="H32" s="105" t="s">
        <v>73</v>
      </c>
      <c r="I32" s="95">
        <v>240</v>
      </c>
      <c r="J32" s="95">
        <v>480</v>
      </c>
      <c r="P32" s="105" t="s">
        <v>73</v>
      </c>
      <c r="Q32" s="95">
        <v>240</v>
      </c>
      <c r="R32" s="95">
        <f t="shared" si="1"/>
        <v>480</v>
      </c>
    </row>
    <row r="33" spans="2:18" ht="12.75">
      <c r="B33" s="106" t="s">
        <v>74</v>
      </c>
      <c r="C33" s="97">
        <v>130</v>
      </c>
      <c r="D33" s="98"/>
      <c r="H33" s="105" t="s">
        <v>74</v>
      </c>
      <c r="I33" s="95">
        <v>130</v>
      </c>
      <c r="J33" s="95">
        <v>260</v>
      </c>
      <c r="P33" s="105" t="s">
        <v>74</v>
      </c>
      <c r="Q33" s="95">
        <v>130</v>
      </c>
      <c r="R33" s="95">
        <f t="shared" si="1"/>
        <v>260</v>
      </c>
    </row>
    <row r="34" spans="2:18" ht="12.75">
      <c r="B34" s="106" t="s">
        <v>75</v>
      </c>
      <c r="C34" s="97">
        <v>180</v>
      </c>
      <c r="D34" s="98"/>
      <c r="H34" s="105" t="s">
        <v>75</v>
      </c>
      <c r="I34" s="95">
        <v>180</v>
      </c>
      <c r="J34" s="95">
        <v>360</v>
      </c>
      <c r="P34" s="105" t="s">
        <v>75</v>
      </c>
      <c r="Q34" s="95">
        <v>180</v>
      </c>
      <c r="R34" s="95">
        <f t="shared" si="1"/>
        <v>360</v>
      </c>
    </row>
    <row r="35" spans="2:18" ht="12.75">
      <c r="B35" s="106" t="s">
        <v>76</v>
      </c>
      <c r="C35" s="97">
        <v>55</v>
      </c>
      <c r="D35" s="98"/>
      <c r="H35" s="105" t="s">
        <v>76</v>
      </c>
      <c r="I35" s="95">
        <v>55</v>
      </c>
      <c r="J35" s="95">
        <v>110</v>
      </c>
      <c r="P35" s="105" t="s">
        <v>76</v>
      </c>
      <c r="Q35" s="95">
        <v>55</v>
      </c>
      <c r="R35" s="95">
        <f t="shared" si="1"/>
        <v>110</v>
      </c>
    </row>
    <row r="36" spans="2:18" ht="12.75">
      <c r="B36" s="106" t="s">
        <v>77</v>
      </c>
      <c r="C36" s="97">
        <v>200</v>
      </c>
      <c r="D36" s="98"/>
      <c r="H36" s="105" t="s">
        <v>77</v>
      </c>
      <c r="I36" s="95">
        <v>200</v>
      </c>
      <c r="J36" s="95">
        <v>400</v>
      </c>
      <c r="P36" s="105" t="s">
        <v>77</v>
      </c>
      <c r="Q36" s="95">
        <v>200</v>
      </c>
      <c r="R36" s="95">
        <f t="shared" si="1"/>
        <v>400</v>
      </c>
    </row>
    <row r="37" spans="2:18" ht="12.75">
      <c r="B37" s="106" t="s">
        <v>78</v>
      </c>
      <c r="C37" s="97">
        <v>130</v>
      </c>
      <c r="D37" s="98"/>
      <c r="H37" s="105" t="s">
        <v>78</v>
      </c>
      <c r="I37" s="95">
        <v>130</v>
      </c>
      <c r="J37" s="95">
        <v>260</v>
      </c>
      <c r="P37" s="105" t="s">
        <v>78</v>
      </c>
      <c r="Q37" s="95">
        <v>130</v>
      </c>
      <c r="R37" s="95">
        <f t="shared" si="1"/>
        <v>260</v>
      </c>
    </row>
    <row r="38" spans="2:18" ht="12.75">
      <c r="B38" s="106" t="s">
        <v>79</v>
      </c>
      <c r="C38" s="97">
        <v>85</v>
      </c>
      <c r="D38" s="98"/>
      <c r="H38" s="105" t="s">
        <v>79</v>
      </c>
      <c r="I38" s="95">
        <v>85</v>
      </c>
      <c r="J38" s="95">
        <v>170</v>
      </c>
      <c r="P38" s="105" t="s">
        <v>79</v>
      </c>
      <c r="Q38" s="95">
        <v>85</v>
      </c>
      <c r="R38" s="95">
        <f t="shared" si="1"/>
        <v>170</v>
      </c>
    </row>
    <row r="39" spans="2:18" ht="12.75">
      <c r="B39" s="106" t="s">
        <v>80</v>
      </c>
      <c r="C39" s="97">
        <v>90</v>
      </c>
      <c r="D39" s="98"/>
      <c r="H39" s="105" t="s">
        <v>80</v>
      </c>
      <c r="I39" s="95">
        <v>90</v>
      </c>
      <c r="J39" s="95">
        <v>180</v>
      </c>
      <c r="P39" s="105" t="s">
        <v>80</v>
      </c>
      <c r="Q39" s="95">
        <v>90</v>
      </c>
      <c r="R39" s="95">
        <f t="shared" si="1"/>
        <v>180</v>
      </c>
    </row>
    <row r="40" spans="2:18" ht="12.75">
      <c r="B40" s="106" t="s">
        <v>81</v>
      </c>
      <c r="C40" s="97">
        <v>120</v>
      </c>
      <c r="D40" s="98"/>
      <c r="H40" s="105" t="s">
        <v>81</v>
      </c>
      <c r="I40" s="95">
        <v>120</v>
      </c>
      <c r="J40" s="95">
        <v>240</v>
      </c>
      <c r="P40" s="105" t="s">
        <v>81</v>
      </c>
      <c r="Q40" s="95">
        <v>120</v>
      </c>
      <c r="R40" s="95">
        <f t="shared" si="1"/>
        <v>240</v>
      </c>
    </row>
    <row r="41" spans="2:18" ht="12.75">
      <c r="B41" s="106" t="s">
        <v>82</v>
      </c>
      <c r="C41" s="97">
        <v>130</v>
      </c>
      <c r="D41" s="98"/>
      <c r="H41" s="105" t="s">
        <v>82</v>
      </c>
      <c r="I41" s="95">
        <v>130</v>
      </c>
      <c r="J41" s="95">
        <v>260</v>
      </c>
      <c r="P41" s="105" t="s">
        <v>82</v>
      </c>
      <c r="Q41" s="95">
        <v>130</v>
      </c>
      <c r="R41" s="95">
        <f t="shared" si="1"/>
        <v>260</v>
      </c>
    </row>
    <row r="42" spans="2:18" ht="13.5" thickBot="1">
      <c r="B42" s="107" t="s">
        <v>83</v>
      </c>
      <c r="C42" s="100">
        <v>300</v>
      </c>
      <c r="D42" s="101"/>
      <c r="H42" s="105" t="s">
        <v>83</v>
      </c>
      <c r="I42" s="95">
        <v>300</v>
      </c>
      <c r="J42" s="95">
        <v>600</v>
      </c>
      <c r="P42" s="105" t="s">
        <v>83</v>
      </c>
      <c r="Q42" s="95">
        <v>300</v>
      </c>
      <c r="R42" s="95">
        <f t="shared" si="1"/>
        <v>600</v>
      </c>
    </row>
    <row r="43" spans="2:7" s="109" customFormat="1" ht="14.25" thickBot="1" thickTop="1">
      <c r="B43" s="108"/>
      <c r="G43" s="108"/>
    </row>
    <row r="45" ht="12.75">
      <c r="B45" s="86" t="s">
        <v>84</v>
      </c>
    </row>
    <row r="46" ht="12.75">
      <c r="B46" s="103" t="s">
        <v>85</v>
      </c>
    </row>
    <row r="47" ht="12.75">
      <c r="B47" s="103" t="s">
        <v>86</v>
      </c>
    </row>
    <row r="49" spans="8:17" ht="16.5" thickBot="1">
      <c r="H49" s="87" t="s">
        <v>53</v>
      </c>
      <c r="I49" s="46"/>
      <c r="J49" s="46"/>
      <c r="K49" s="46"/>
      <c r="L49" s="46"/>
      <c r="O49" s="82"/>
      <c r="P49" s="88" t="s">
        <v>54</v>
      </c>
      <c r="Q49" s="89"/>
    </row>
    <row r="50" spans="8:12" ht="13.5" thickBot="1">
      <c r="H50" s="91"/>
      <c r="I50" s="91"/>
      <c r="J50" s="91"/>
      <c r="K50" s="91"/>
      <c r="L50" s="91"/>
    </row>
    <row r="51" spans="2:20" ht="13.5" thickTop="1">
      <c r="B51" s="92" t="s">
        <v>55</v>
      </c>
      <c r="C51" s="93" t="s">
        <v>87</v>
      </c>
      <c r="D51" s="93" t="s">
        <v>88</v>
      </c>
      <c r="E51" s="93" t="s">
        <v>89</v>
      </c>
      <c r="F51" s="94" t="s">
        <v>17</v>
      </c>
      <c r="H51" s="95" t="s">
        <v>55</v>
      </c>
      <c r="I51" s="95" t="s">
        <v>87</v>
      </c>
      <c r="J51" s="95" t="s">
        <v>88</v>
      </c>
      <c r="K51" s="95" t="s">
        <v>89</v>
      </c>
      <c r="L51" s="95" t="s">
        <v>17</v>
      </c>
      <c r="P51" s="95" t="s">
        <v>55</v>
      </c>
      <c r="Q51" s="95" t="s">
        <v>87</v>
      </c>
      <c r="R51" s="95" t="s">
        <v>88</v>
      </c>
      <c r="S51" s="95" t="s">
        <v>89</v>
      </c>
      <c r="T51" s="95" t="s">
        <v>17</v>
      </c>
    </row>
    <row r="52" spans="2:20" ht="12.75">
      <c r="B52" s="96" t="s">
        <v>58</v>
      </c>
      <c r="C52" s="110">
        <v>25</v>
      </c>
      <c r="D52" s="110">
        <v>45</v>
      </c>
      <c r="E52" s="110">
        <v>32</v>
      </c>
      <c r="F52" s="111"/>
      <c r="H52" s="95" t="s">
        <v>58</v>
      </c>
      <c r="I52" s="112">
        <v>25</v>
      </c>
      <c r="J52" s="112">
        <v>45</v>
      </c>
      <c r="K52" s="112">
        <v>32</v>
      </c>
      <c r="L52" s="112">
        <v>102</v>
      </c>
      <c r="P52" s="95" t="s">
        <v>58</v>
      </c>
      <c r="Q52" s="112">
        <v>25</v>
      </c>
      <c r="R52" s="112">
        <v>45</v>
      </c>
      <c r="S52" s="112">
        <v>32</v>
      </c>
      <c r="T52" s="112">
        <f aca="true" t="shared" si="2" ref="T52:T58">Q52+R52+S52</f>
        <v>102</v>
      </c>
    </row>
    <row r="53" spans="2:20" ht="12.75">
      <c r="B53" s="96" t="s">
        <v>59</v>
      </c>
      <c r="C53" s="110">
        <v>34</v>
      </c>
      <c r="D53" s="110">
        <v>54.2</v>
      </c>
      <c r="E53" s="110">
        <v>26.3</v>
      </c>
      <c r="F53" s="111"/>
      <c r="H53" s="95" t="s">
        <v>59</v>
      </c>
      <c r="I53" s="112">
        <v>34</v>
      </c>
      <c r="J53" s="112">
        <v>54.2</v>
      </c>
      <c r="K53" s="112">
        <v>26.3</v>
      </c>
      <c r="L53" s="112">
        <v>114.5</v>
      </c>
      <c r="P53" s="95" t="s">
        <v>59</v>
      </c>
      <c r="Q53" s="112">
        <v>34</v>
      </c>
      <c r="R53" s="112">
        <v>54.2</v>
      </c>
      <c r="S53" s="112">
        <v>26.3</v>
      </c>
      <c r="T53" s="112">
        <f t="shared" si="2"/>
        <v>114.5</v>
      </c>
    </row>
    <row r="54" spans="2:20" ht="12.75">
      <c r="B54" s="96" t="s">
        <v>60</v>
      </c>
      <c r="C54" s="110">
        <v>18.5</v>
      </c>
      <c r="D54" s="110">
        <v>61.5</v>
      </c>
      <c r="E54" s="110">
        <v>19.5</v>
      </c>
      <c r="F54" s="111"/>
      <c r="H54" s="95" t="s">
        <v>60</v>
      </c>
      <c r="I54" s="112">
        <v>18.5</v>
      </c>
      <c r="J54" s="112">
        <v>61.5</v>
      </c>
      <c r="K54" s="112">
        <v>19.5</v>
      </c>
      <c r="L54" s="112">
        <v>99.5</v>
      </c>
      <c r="P54" s="95" t="s">
        <v>60</v>
      </c>
      <c r="Q54" s="112">
        <v>18.5</v>
      </c>
      <c r="R54" s="112">
        <v>61.5</v>
      </c>
      <c r="S54" s="112">
        <v>19.5</v>
      </c>
      <c r="T54" s="112">
        <f t="shared" si="2"/>
        <v>99.5</v>
      </c>
    </row>
    <row r="55" spans="2:20" ht="12.75">
      <c r="B55" s="96" t="s">
        <v>61</v>
      </c>
      <c r="C55" s="110">
        <v>26.4</v>
      </c>
      <c r="D55" s="110">
        <v>47</v>
      </c>
      <c r="E55" s="110">
        <v>21.6</v>
      </c>
      <c r="F55" s="111"/>
      <c r="H55" s="95" t="s">
        <v>61</v>
      </c>
      <c r="I55" s="112">
        <v>26.4</v>
      </c>
      <c r="J55" s="112">
        <v>47</v>
      </c>
      <c r="K55" s="112">
        <v>21.6</v>
      </c>
      <c r="L55" s="112">
        <v>95</v>
      </c>
      <c r="P55" s="95" t="s">
        <v>61</v>
      </c>
      <c r="Q55" s="112">
        <v>26.4</v>
      </c>
      <c r="R55" s="112">
        <v>47</v>
      </c>
      <c r="S55" s="112">
        <v>21.6</v>
      </c>
      <c r="T55" s="112">
        <f t="shared" si="2"/>
        <v>95</v>
      </c>
    </row>
    <row r="56" spans="2:20" ht="12.75">
      <c r="B56" s="96" t="s">
        <v>62</v>
      </c>
      <c r="C56" s="110">
        <v>20.4</v>
      </c>
      <c r="D56" s="110">
        <v>29.8</v>
      </c>
      <c r="E56" s="110">
        <v>25.8</v>
      </c>
      <c r="F56" s="111"/>
      <c r="H56" s="95" t="s">
        <v>62</v>
      </c>
      <c r="I56" s="112">
        <v>20.4</v>
      </c>
      <c r="J56" s="112">
        <v>29.8</v>
      </c>
      <c r="K56" s="112">
        <v>25.8</v>
      </c>
      <c r="L56" s="112">
        <v>76</v>
      </c>
      <c r="P56" s="95" t="s">
        <v>62</v>
      </c>
      <c r="Q56" s="112">
        <v>20.4</v>
      </c>
      <c r="R56" s="112">
        <v>29.8</v>
      </c>
      <c r="S56" s="112">
        <v>25.8</v>
      </c>
      <c r="T56" s="112">
        <f t="shared" si="2"/>
        <v>76</v>
      </c>
    </row>
    <row r="57" spans="2:20" ht="12.75">
      <c r="B57" s="96" t="s">
        <v>63</v>
      </c>
      <c r="C57" s="110">
        <v>33</v>
      </c>
      <c r="D57" s="110">
        <v>38</v>
      </c>
      <c r="E57" s="110">
        <v>31.5</v>
      </c>
      <c r="F57" s="111"/>
      <c r="H57" s="95" t="s">
        <v>63</v>
      </c>
      <c r="I57" s="112">
        <v>33</v>
      </c>
      <c r="J57" s="112">
        <v>38</v>
      </c>
      <c r="K57" s="112">
        <v>31.5</v>
      </c>
      <c r="L57" s="112">
        <v>102.5</v>
      </c>
      <c r="P57" s="95" t="s">
        <v>63</v>
      </c>
      <c r="Q57" s="112">
        <v>33</v>
      </c>
      <c r="R57" s="112">
        <v>38</v>
      </c>
      <c r="S57" s="112">
        <v>31.5</v>
      </c>
      <c r="T57" s="112">
        <f t="shared" si="2"/>
        <v>102.5</v>
      </c>
    </row>
    <row r="58" spans="2:20" ht="13.5" thickBot="1">
      <c r="B58" s="99" t="s">
        <v>64</v>
      </c>
      <c r="C58" s="113">
        <v>42</v>
      </c>
      <c r="D58" s="113">
        <v>55.4</v>
      </c>
      <c r="E58" s="113">
        <v>42</v>
      </c>
      <c r="F58" s="114"/>
      <c r="H58" s="87" t="s">
        <v>64</v>
      </c>
      <c r="I58" s="115">
        <v>42</v>
      </c>
      <c r="J58" s="115">
        <v>55.4</v>
      </c>
      <c r="K58" s="115">
        <v>42</v>
      </c>
      <c r="L58" s="115">
        <v>139.4</v>
      </c>
      <c r="P58" s="87" t="s">
        <v>64</v>
      </c>
      <c r="Q58" s="115">
        <v>42</v>
      </c>
      <c r="R58" s="115">
        <v>55.4</v>
      </c>
      <c r="S58" s="115">
        <v>42</v>
      </c>
      <c r="T58" s="112">
        <f t="shared" si="2"/>
        <v>139.4</v>
      </c>
    </row>
    <row r="59" ht="13.5" thickTop="1"/>
    <row r="60" s="83" customFormat="1" ht="13.5" thickBot="1"/>
    <row r="61" s="116" customFormat="1" ht="12.75"/>
    <row r="62" ht="12.75">
      <c r="B62" s="102" t="s">
        <v>90</v>
      </c>
    </row>
    <row r="63" ht="12.75">
      <c r="B63" s="103" t="s">
        <v>91</v>
      </c>
    </row>
    <row r="64" ht="12.75">
      <c r="B64" s="103" t="s">
        <v>92</v>
      </c>
    </row>
    <row r="65" ht="12.75">
      <c r="B65" s="103" t="s">
        <v>93</v>
      </c>
    </row>
    <row r="66" ht="12.75">
      <c r="B66" s="103" t="s">
        <v>94</v>
      </c>
    </row>
    <row r="67" spans="17:19" ht="16.5" thickBot="1">
      <c r="Q67" s="82"/>
      <c r="R67" s="88" t="s">
        <v>54</v>
      </c>
      <c r="S67" s="89"/>
    </row>
    <row r="68" spans="9:14" ht="13.5" thickBot="1">
      <c r="I68" s="87" t="s">
        <v>53</v>
      </c>
      <c r="J68" s="46"/>
      <c r="K68" s="46"/>
      <c r="L68" s="46"/>
      <c r="M68" s="46"/>
      <c r="N68" s="46"/>
    </row>
    <row r="69" spans="9:14" ht="13.5" thickBot="1">
      <c r="I69" s="91"/>
      <c r="J69" s="91"/>
      <c r="K69" s="91"/>
      <c r="L69" s="91"/>
      <c r="M69" s="91"/>
      <c r="N69" s="91"/>
    </row>
    <row r="70" spans="2:23" ht="51.75" thickTop="1">
      <c r="B70" s="117" t="s">
        <v>55</v>
      </c>
      <c r="C70" s="118" t="s">
        <v>57</v>
      </c>
      <c r="D70" s="118" t="s">
        <v>95</v>
      </c>
      <c r="E70" s="118" t="s">
        <v>17</v>
      </c>
      <c r="F70" s="118" t="s">
        <v>96</v>
      </c>
      <c r="G70" s="119" t="s">
        <v>97</v>
      </c>
      <c r="I70" s="120" t="s">
        <v>55</v>
      </c>
      <c r="J70" s="120" t="s">
        <v>57</v>
      </c>
      <c r="K70" s="120" t="s">
        <v>95</v>
      </c>
      <c r="L70" s="120" t="s">
        <v>17</v>
      </c>
      <c r="M70" s="120" t="s">
        <v>96</v>
      </c>
      <c r="N70" s="121" t="s">
        <v>97</v>
      </c>
      <c r="R70" s="120" t="s">
        <v>55</v>
      </c>
      <c r="S70" s="120" t="s">
        <v>57</v>
      </c>
      <c r="T70" s="120" t="s">
        <v>95</v>
      </c>
      <c r="U70" s="120" t="s">
        <v>17</v>
      </c>
      <c r="V70" s="120" t="s">
        <v>96</v>
      </c>
      <c r="W70" s="121" t="s">
        <v>97</v>
      </c>
    </row>
    <row r="71" spans="2:23" ht="12.75">
      <c r="B71" s="96" t="s">
        <v>58</v>
      </c>
      <c r="C71" s="97">
        <v>7</v>
      </c>
      <c r="D71" s="97">
        <v>4</v>
      </c>
      <c r="E71" s="97"/>
      <c r="F71" s="97"/>
      <c r="G71" s="98"/>
      <c r="I71" s="95" t="s">
        <v>58</v>
      </c>
      <c r="J71" s="95">
        <v>7</v>
      </c>
      <c r="K71" s="95">
        <v>4</v>
      </c>
      <c r="L71" s="95">
        <v>11</v>
      </c>
      <c r="M71" s="95">
        <v>22</v>
      </c>
      <c r="N71" s="95">
        <v>330</v>
      </c>
      <c r="R71" s="95" t="s">
        <v>58</v>
      </c>
      <c r="S71" s="95">
        <v>7</v>
      </c>
      <c r="T71" s="95">
        <v>4</v>
      </c>
      <c r="U71" s="95">
        <f aca="true" t="shared" si="3" ref="U71:U77">S71+T71</f>
        <v>11</v>
      </c>
      <c r="V71" s="95">
        <f aca="true" t="shared" si="4" ref="V71:V77">2*U71</f>
        <v>22</v>
      </c>
      <c r="W71" s="95">
        <f aca="true" t="shared" si="5" ref="W71:W77">15*V71</f>
        <v>330</v>
      </c>
    </row>
    <row r="72" spans="2:23" ht="12.75">
      <c r="B72" s="96" t="s">
        <v>59</v>
      </c>
      <c r="C72" s="97">
        <v>2</v>
      </c>
      <c r="D72" s="97">
        <v>5</v>
      </c>
      <c r="E72" s="97"/>
      <c r="F72" s="97"/>
      <c r="G72" s="98"/>
      <c r="I72" s="95" t="s">
        <v>59</v>
      </c>
      <c r="J72" s="95">
        <v>2</v>
      </c>
      <c r="K72" s="95">
        <v>5</v>
      </c>
      <c r="L72" s="95">
        <v>7</v>
      </c>
      <c r="M72" s="95">
        <v>14</v>
      </c>
      <c r="N72" s="95">
        <v>210</v>
      </c>
      <c r="R72" s="95" t="s">
        <v>59</v>
      </c>
      <c r="S72" s="95">
        <v>2</v>
      </c>
      <c r="T72" s="95">
        <v>5</v>
      </c>
      <c r="U72" s="95">
        <f t="shared" si="3"/>
        <v>7</v>
      </c>
      <c r="V72" s="95">
        <f t="shared" si="4"/>
        <v>14</v>
      </c>
      <c r="W72" s="95">
        <f t="shared" si="5"/>
        <v>210</v>
      </c>
    </row>
    <row r="73" spans="2:23" ht="12.75">
      <c r="B73" s="96" t="s">
        <v>60</v>
      </c>
      <c r="C73" s="97">
        <v>5</v>
      </c>
      <c r="D73" s="97">
        <v>4</v>
      </c>
      <c r="E73" s="97"/>
      <c r="F73" s="97"/>
      <c r="G73" s="98"/>
      <c r="I73" s="95" t="s">
        <v>60</v>
      </c>
      <c r="J73" s="95">
        <v>5</v>
      </c>
      <c r="K73" s="95">
        <v>4</v>
      </c>
      <c r="L73" s="95">
        <v>9</v>
      </c>
      <c r="M73" s="95">
        <v>18</v>
      </c>
      <c r="N73" s="95">
        <v>270</v>
      </c>
      <c r="R73" s="95" t="s">
        <v>60</v>
      </c>
      <c r="S73" s="95">
        <v>5</v>
      </c>
      <c r="T73" s="95">
        <v>4</v>
      </c>
      <c r="U73" s="95">
        <f t="shared" si="3"/>
        <v>9</v>
      </c>
      <c r="V73" s="95">
        <f t="shared" si="4"/>
        <v>18</v>
      </c>
      <c r="W73" s="95">
        <f t="shared" si="5"/>
        <v>270</v>
      </c>
    </row>
    <row r="74" spans="2:23" ht="12.75">
      <c r="B74" s="96" t="s">
        <v>61</v>
      </c>
      <c r="C74" s="97">
        <v>6</v>
      </c>
      <c r="D74" s="97">
        <v>4</v>
      </c>
      <c r="E74" s="97"/>
      <c r="F74" s="97"/>
      <c r="G74" s="98"/>
      <c r="I74" s="95" t="s">
        <v>61</v>
      </c>
      <c r="J74" s="95">
        <v>6</v>
      </c>
      <c r="K74" s="95">
        <v>4</v>
      </c>
      <c r="L74" s="95">
        <v>10</v>
      </c>
      <c r="M74" s="95">
        <v>20</v>
      </c>
      <c r="N74" s="95">
        <v>300</v>
      </c>
      <c r="R74" s="95" t="s">
        <v>61</v>
      </c>
      <c r="S74" s="95">
        <v>6</v>
      </c>
      <c r="T74" s="95">
        <v>4</v>
      </c>
      <c r="U74" s="95">
        <f t="shared" si="3"/>
        <v>10</v>
      </c>
      <c r="V74" s="95">
        <f t="shared" si="4"/>
        <v>20</v>
      </c>
      <c r="W74" s="95">
        <f t="shared" si="5"/>
        <v>300</v>
      </c>
    </row>
    <row r="75" spans="2:23" ht="12.75">
      <c r="B75" s="96" t="s">
        <v>62</v>
      </c>
      <c r="C75" s="97">
        <v>3</v>
      </c>
      <c r="D75" s="97">
        <v>5</v>
      </c>
      <c r="E75" s="97"/>
      <c r="F75" s="97"/>
      <c r="G75" s="98"/>
      <c r="I75" s="95" t="s">
        <v>62</v>
      </c>
      <c r="J75" s="95">
        <v>3</v>
      </c>
      <c r="K75" s="95">
        <v>5</v>
      </c>
      <c r="L75" s="95">
        <v>8</v>
      </c>
      <c r="M75" s="95">
        <v>16</v>
      </c>
      <c r="N75" s="95">
        <v>240</v>
      </c>
      <c r="R75" s="95" t="s">
        <v>62</v>
      </c>
      <c r="S75" s="95">
        <v>3</v>
      </c>
      <c r="T75" s="95">
        <v>5</v>
      </c>
      <c r="U75" s="95">
        <f t="shared" si="3"/>
        <v>8</v>
      </c>
      <c r="V75" s="95">
        <f t="shared" si="4"/>
        <v>16</v>
      </c>
      <c r="W75" s="95">
        <f t="shared" si="5"/>
        <v>240</v>
      </c>
    </row>
    <row r="76" spans="2:23" ht="12.75">
      <c r="B76" s="96" t="s">
        <v>63</v>
      </c>
      <c r="C76" s="97">
        <v>3</v>
      </c>
      <c r="D76" s="97">
        <v>4</v>
      </c>
      <c r="E76" s="97"/>
      <c r="F76" s="97"/>
      <c r="G76" s="98"/>
      <c r="I76" s="95" t="s">
        <v>63</v>
      </c>
      <c r="J76" s="95">
        <v>3</v>
      </c>
      <c r="K76" s="95">
        <v>4</v>
      </c>
      <c r="L76" s="95">
        <v>7</v>
      </c>
      <c r="M76" s="95">
        <v>14</v>
      </c>
      <c r="N76" s="95">
        <v>210</v>
      </c>
      <c r="R76" s="95" t="s">
        <v>63</v>
      </c>
      <c r="S76" s="95">
        <v>3</v>
      </c>
      <c r="T76" s="95">
        <v>4</v>
      </c>
      <c r="U76" s="95">
        <f t="shared" si="3"/>
        <v>7</v>
      </c>
      <c r="V76" s="95">
        <f t="shared" si="4"/>
        <v>14</v>
      </c>
      <c r="W76" s="95">
        <f t="shared" si="5"/>
        <v>210</v>
      </c>
    </row>
    <row r="77" spans="2:23" ht="13.5" thickBot="1">
      <c r="B77" s="99" t="s">
        <v>64</v>
      </c>
      <c r="C77" s="100">
        <v>0</v>
      </c>
      <c r="D77" s="100">
        <v>0</v>
      </c>
      <c r="E77" s="100"/>
      <c r="F77" s="100"/>
      <c r="G77" s="101"/>
      <c r="I77" s="87" t="s">
        <v>64</v>
      </c>
      <c r="J77" s="87">
        <v>0</v>
      </c>
      <c r="K77" s="87">
        <v>0</v>
      </c>
      <c r="L77" s="87">
        <v>0</v>
      </c>
      <c r="M77" s="87">
        <v>0</v>
      </c>
      <c r="N77" s="87">
        <v>0</v>
      </c>
      <c r="R77" s="87" t="s">
        <v>64</v>
      </c>
      <c r="S77" s="87">
        <v>0</v>
      </c>
      <c r="T77" s="87">
        <v>0</v>
      </c>
      <c r="U77" s="95">
        <f t="shared" si="3"/>
        <v>0</v>
      </c>
      <c r="V77" s="95">
        <f t="shared" si="4"/>
        <v>0</v>
      </c>
      <c r="W77" s="95">
        <f t="shared" si="5"/>
        <v>0</v>
      </c>
    </row>
    <row r="78" ht="13.5" thickTop="1"/>
    <row r="79" s="83" customFormat="1" ht="13.5" thickBot="1"/>
    <row r="81" ht="12.75">
      <c r="B81" s="122" t="s">
        <v>98</v>
      </c>
    </row>
    <row r="82" ht="12.75">
      <c r="B82" s="123" t="s">
        <v>99</v>
      </c>
    </row>
    <row r="83" ht="12.75">
      <c r="B83" s="123" t="s">
        <v>100</v>
      </c>
    </row>
    <row r="84" ht="12.75">
      <c r="B84" s="123" t="s">
        <v>101</v>
      </c>
    </row>
    <row r="85" spans="2:19" ht="16.5" thickBot="1">
      <c r="B85" s="79"/>
      <c r="Q85" s="82"/>
      <c r="R85" s="88" t="s">
        <v>54</v>
      </c>
      <c r="S85" s="89"/>
    </row>
    <row r="86" spans="9:15" ht="13.5" thickBot="1">
      <c r="I86" s="275" t="s">
        <v>53</v>
      </c>
      <c r="J86" s="276"/>
      <c r="K86" s="46"/>
      <c r="L86" s="46"/>
      <c r="M86" s="46"/>
      <c r="N86" s="46"/>
      <c r="O86" s="46"/>
    </row>
    <row r="87" spans="9:15" ht="13.5" thickBot="1">
      <c r="I87" s="277"/>
      <c r="J87" s="277"/>
      <c r="K87" s="91"/>
      <c r="L87" s="91"/>
      <c r="M87" s="91"/>
      <c r="N87" s="91"/>
      <c r="O87" s="91"/>
    </row>
    <row r="88" spans="2:24" ht="26.25" thickTop="1">
      <c r="B88" s="124" t="s">
        <v>102</v>
      </c>
      <c r="C88" s="125" t="s">
        <v>103</v>
      </c>
      <c r="D88" s="126" t="s">
        <v>104</v>
      </c>
      <c r="E88" s="125" t="s">
        <v>105</v>
      </c>
      <c r="F88" s="126" t="s">
        <v>106</v>
      </c>
      <c r="G88" s="127" t="s">
        <v>17</v>
      </c>
      <c r="I88" s="278" t="s">
        <v>102</v>
      </c>
      <c r="J88" s="279"/>
      <c r="K88" s="128" t="s">
        <v>103</v>
      </c>
      <c r="L88" s="121" t="s">
        <v>104</v>
      </c>
      <c r="M88" s="128" t="s">
        <v>105</v>
      </c>
      <c r="N88" s="121" t="s">
        <v>106</v>
      </c>
      <c r="O88" s="128" t="s">
        <v>17</v>
      </c>
      <c r="R88" s="278" t="s">
        <v>102</v>
      </c>
      <c r="S88" s="279"/>
      <c r="T88" s="128" t="s">
        <v>103</v>
      </c>
      <c r="U88" s="121" t="s">
        <v>104</v>
      </c>
      <c r="V88" s="128" t="s">
        <v>105</v>
      </c>
      <c r="W88" s="121" t="s">
        <v>106</v>
      </c>
      <c r="X88" s="128" t="s">
        <v>17</v>
      </c>
    </row>
    <row r="89" spans="2:24" ht="12.75">
      <c r="B89" s="61" t="s">
        <v>107</v>
      </c>
      <c r="C89" s="9">
        <v>25</v>
      </c>
      <c r="D89" s="129">
        <v>15</v>
      </c>
      <c r="E89" s="9">
        <v>20</v>
      </c>
      <c r="F89" s="129">
        <v>12</v>
      </c>
      <c r="G89" s="130"/>
      <c r="I89" s="272" t="s">
        <v>107</v>
      </c>
      <c r="J89" s="273"/>
      <c r="K89" s="95">
        <v>25</v>
      </c>
      <c r="L89" s="112">
        <v>15</v>
      </c>
      <c r="M89" s="95">
        <v>20</v>
      </c>
      <c r="N89" s="112">
        <v>12</v>
      </c>
      <c r="O89" s="112">
        <v>615</v>
      </c>
      <c r="R89" s="272" t="s">
        <v>107</v>
      </c>
      <c r="S89" s="273"/>
      <c r="T89" s="95">
        <v>25</v>
      </c>
      <c r="U89" s="112">
        <v>15</v>
      </c>
      <c r="V89" s="95">
        <v>20</v>
      </c>
      <c r="W89" s="112">
        <v>12</v>
      </c>
      <c r="X89" s="112">
        <f>T89*U89+V89*W89</f>
        <v>615</v>
      </c>
    </row>
    <row r="90" spans="2:24" ht="12.75">
      <c r="B90" s="61" t="s">
        <v>108</v>
      </c>
      <c r="C90" s="9">
        <v>10</v>
      </c>
      <c r="D90" s="129">
        <v>125</v>
      </c>
      <c r="E90" s="9">
        <v>15</v>
      </c>
      <c r="F90" s="129">
        <v>130</v>
      </c>
      <c r="G90" s="130"/>
      <c r="I90" s="272" t="s">
        <v>108</v>
      </c>
      <c r="J90" s="273"/>
      <c r="K90" s="95">
        <v>10</v>
      </c>
      <c r="L90" s="112">
        <v>125</v>
      </c>
      <c r="M90" s="95">
        <v>15</v>
      </c>
      <c r="N90" s="112">
        <v>130</v>
      </c>
      <c r="O90" s="112">
        <v>3200</v>
      </c>
      <c r="R90" s="272" t="s">
        <v>108</v>
      </c>
      <c r="S90" s="273"/>
      <c r="T90" s="95">
        <v>10</v>
      </c>
      <c r="U90" s="112">
        <v>125</v>
      </c>
      <c r="V90" s="95">
        <v>15</v>
      </c>
      <c r="W90" s="112">
        <v>130</v>
      </c>
      <c r="X90" s="112">
        <f>T90*U90+V90*W90</f>
        <v>3200</v>
      </c>
    </row>
    <row r="91" spans="2:24" ht="12.75">
      <c r="B91" s="61" t="s">
        <v>109</v>
      </c>
      <c r="C91" s="9">
        <v>50</v>
      </c>
      <c r="D91" s="129">
        <v>32</v>
      </c>
      <c r="E91" s="9">
        <v>60</v>
      </c>
      <c r="F91" s="129">
        <v>28</v>
      </c>
      <c r="G91" s="130"/>
      <c r="I91" s="272" t="s">
        <v>109</v>
      </c>
      <c r="J91" s="273"/>
      <c r="K91" s="95">
        <v>50</v>
      </c>
      <c r="L91" s="112">
        <v>32</v>
      </c>
      <c r="M91" s="95">
        <v>60</v>
      </c>
      <c r="N91" s="112">
        <v>28</v>
      </c>
      <c r="O91" s="112">
        <v>3280</v>
      </c>
      <c r="R91" s="272" t="s">
        <v>109</v>
      </c>
      <c r="S91" s="273"/>
      <c r="T91" s="95">
        <v>50</v>
      </c>
      <c r="U91" s="112">
        <v>32</v>
      </c>
      <c r="V91" s="95">
        <v>60</v>
      </c>
      <c r="W91" s="112">
        <v>28</v>
      </c>
      <c r="X91" s="112">
        <f>T91*U91+V91*W91</f>
        <v>3280</v>
      </c>
    </row>
    <row r="92" spans="2:24" ht="12.75">
      <c r="B92" s="61" t="s">
        <v>110</v>
      </c>
      <c r="C92" s="9">
        <v>10</v>
      </c>
      <c r="D92" s="129">
        <v>22</v>
      </c>
      <c r="E92" s="9">
        <v>10</v>
      </c>
      <c r="F92" s="129">
        <v>18</v>
      </c>
      <c r="G92" s="130"/>
      <c r="I92" s="272" t="s">
        <v>110</v>
      </c>
      <c r="J92" s="273"/>
      <c r="K92" s="95">
        <v>10</v>
      </c>
      <c r="L92" s="112">
        <v>22</v>
      </c>
      <c r="M92" s="95">
        <v>10</v>
      </c>
      <c r="N92" s="112">
        <v>18</v>
      </c>
      <c r="O92" s="112">
        <v>400</v>
      </c>
      <c r="R92" s="272" t="s">
        <v>110</v>
      </c>
      <c r="S92" s="273"/>
      <c r="T92" s="95">
        <v>10</v>
      </c>
      <c r="U92" s="112">
        <v>22</v>
      </c>
      <c r="V92" s="95">
        <v>10</v>
      </c>
      <c r="W92" s="112">
        <v>18</v>
      </c>
      <c r="X92" s="112">
        <f>T92*U92+V92*W92</f>
        <v>400</v>
      </c>
    </row>
    <row r="93" spans="2:24" ht="13.5" thickBot="1">
      <c r="B93" s="47" t="s">
        <v>111</v>
      </c>
      <c r="C93" s="65">
        <v>5</v>
      </c>
      <c r="D93" s="131">
        <v>19.5</v>
      </c>
      <c r="E93" s="65">
        <v>8</v>
      </c>
      <c r="F93" s="131">
        <v>23</v>
      </c>
      <c r="G93" s="132"/>
      <c r="I93" s="272" t="s">
        <v>111</v>
      </c>
      <c r="J93" s="273"/>
      <c r="K93" s="95">
        <v>5</v>
      </c>
      <c r="L93" s="112">
        <v>19.5</v>
      </c>
      <c r="M93" s="95">
        <v>8</v>
      </c>
      <c r="N93" s="112">
        <v>23</v>
      </c>
      <c r="O93" s="112">
        <v>281.5</v>
      </c>
      <c r="R93" s="272" t="s">
        <v>111</v>
      </c>
      <c r="S93" s="273"/>
      <c r="T93" s="95">
        <v>5</v>
      </c>
      <c r="U93" s="112">
        <v>19.5</v>
      </c>
      <c r="V93" s="95">
        <v>8</v>
      </c>
      <c r="W93" s="112">
        <v>23</v>
      </c>
      <c r="X93" s="112">
        <f>T93*U93+V93*W93</f>
        <v>281.5</v>
      </c>
    </row>
    <row r="94" s="134" customFormat="1" ht="13.5" thickTop="1">
      <c r="B94" s="133"/>
    </row>
    <row r="96" ht="12.75">
      <c r="B96" s="122" t="s">
        <v>112</v>
      </c>
    </row>
    <row r="97" ht="12.75">
      <c r="B97" s="123" t="s">
        <v>113</v>
      </c>
    </row>
    <row r="98" ht="12.75">
      <c r="B98" s="123" t="s">
        <v>114</v>
      </c>
    </row>
    <row r="99" ht="12.75">
      <c r="B99" s="123" t="s">
        <v>115</v>
      </c>
    </row>
    <row r="100" ht="12.75">
      <c r="B100" s="123"/>
    </row>
    <row r="101" spans="2:19" ht="16.5" thickBot="1">
      <c r="B101" s="123"/>
      <c r="H101" s="87" t="s">
        <v>53</v>
      </c>
      <c r="Q101" s="82"/>
      <c r="R101" s="88" t="s">
        <v>54</v>
      </c>
      <c r="S101" s="89"/>
    </row>
    <row r="102" ht="13.5" thickBot="1"/>
    <row r="103" spans="2:21" ht="26.25" thickTop="1">
      <c r="B103" s="135" t="s">
        <v>102</v>
      </c>
      <c r="C103" s="126" t="s">
        <v>116</v>
      </c>
      <c r="D103" s="126" t="s">
        <v>117</v>
      </c>
      <c r="E103" s="136" t="s">
        <v>118</v>
      </c>
      <c r="F103" s="137"/>
      <c r="H103" s="138" t="s">
        <v>102</v>
      </c>
      <c r="I103" s="121" t="s">
        <v>116</v>
      </c>
      <c r="J103" s="121" t="s">
        <v>117</v>
      </c>
      <c r="K103" s="121" t="s">
        <v>118</v>
      </c>
      <c r="R103" s="138" t="s">
        <v>102</v>
      </c>
      <c r="S103" s="121" t="s">
        <v>116</v>
      </c>
      <c r="T103" s="121" t="s">
        <v>117</v>
      </c>
      <c r="U103" s="121" t="s">
        <v>118</v>
      </c>
    </row>
    <row r="104" spans="2:21" ht="12.75">
      <c r="B104" s="106" t="s">
        <v>119</v>
      </c>
      <c r="C104" s="129">
        <v>38.5</v>
      </c>
      <c r="D104" s="9">
        <v>7</v>
      </c>
      <c r="E104" s="130"/>
      <c r="H104" s="105" t="s">
        <v>119</v>
      </c>
      <c r="I104" s="112">
        <v>38.5</v>
      </c>
      <c r="J104" s="95">
        <v>7</v>
      </c>
      <c r="K104" s="112">
        <v>5.5</v>
      </c>
      <c r="R104" s="105" t="s">
        <v>119</v>
      </c>
      <c r="S104" s="112">
        <v>38.5</v>
      </c>
      <c r="T104" s="95">
        <v>7</v>
      </c>
      <c r="U104" s="112">
        <f>S104/T104</f>
        <v>5.5</v>
      </c>
    </row>
    <row r="105" spans="2:21" ht="12.75">
      <c r="B105" s="106" t="s">
        <v>120</v>
      </c>
      <c r="C105" s="129">
        <v>18.4</v>
      </c>
      <c r="D105" s="9">
        <v>8</v>
      </c>
      <c r="E105" s="130"/>
      <c r="H105" s="105" t="s">
        <v>120</v>
      </c>
      <c r="I105" s="112">
        <v>18.4</v>
      </c>
      <c r="J105" s="95">
        <v>8</v>
      </c>
      <c r="K105" s="112">
        <v>2.3</v>
      </c>
      <c r="R105" s="105" t="s">
        <v>120</v>
      </c>
      <c r="S105" s="112">
        <v>18.4</v>
      </c>
      <c r="T105" s="95">
        <v>8</v>
      </c>
      <c r="U105" s="112">
        <f>S105/T105</f>
        <v>2.3</v>
      </c>
    </row>
    <row r="106" spans="2:21" ht="12.75">
      <c r="B106" s="106" t="s">
        <v>121</v>
      </c>
      <c r="C106" s="129">
        <v>13.5</v>
      </c>
      <c r="D106" s="9">
        <v>9</v>
      </c>
      <c r="E106" s="130"/>
      <c r="H106" s="105" t="s">
        <v>121</v>
      </c>
      <c r="I106" s="112">
        <v>13.5</v>
      </c>
      <c r="J106" s="95">
        <v>9</v>
      </c>
      <c r="K106" s="112">
        <v>1.5</v>
      </c>
      <c r="R106" s="105" t="s">
        <v>121</v>
      </c>
      <c r="S106" s="112">
        <v>13.5</v>
      </c>
      <c r="T106" s="95">
        <v>9</v>
      </c>
      <c r="U106" s="112">
        <f>S106/T106</f>
        <v>1.5</v>
      </c>
    </row>
    <row r="107" spans="2:21" ht="13.5" thickBot="1">
      <c r="B107" s="107" t="s">
        <v>122</v>
      </c>
      <c r="C107" s="131">
        <v>69.9</v>
      </c>
      <c r="D107" s="65">
        <v>3</v>
      </c>
      <c r="E107" s="132"/>
      <c r="H107" s="105" t="s">
        <v>122</v>
      </c>
      <c r="I107" s="112">
        <v>69.9</v>
      </c>
      <c r="J107" s="95">
        <v>3</v>
      </c>
      <c r="K107" s="112">
        <v>23.3</v>
      </c>
      <c r="R107" s="105" t="s">
        <v>122</v>
      </c>
      <c r="S107" s="112">
        <v>69.9</v>
      </c>
      <c r="T107" s="95">
        <v>3</v>
      </c>
      <c r="U107" s="112">
        <f>S107/T107</f>
        <v>23.3</v>
      </c>
    </row>
    <row r="108" ht="13.5" thickTop="1"/>
  </sheetData>
  <sheetProtection/>
  <mergeCells count="15">
    <mergeCell ref="R92:S92"/>
    <mergeCell ref="R93:S93"/>
    <mergeCell ref="R88:S88"/>
    <mergeCell ref="R89:S89"/>
    <mergeCell ref="R90:S90"/>
    <mergeCell ref="R91:S91"/>
    <mergeCell ref="I93:J93"/>
    <mergeCell ref="I89:J89"/>
    <mergeCell ref="I90:J90"/>
    <mergeCell ref="I91:J91"/>
    <mergeCell ref="I92:J92"/>
    <mergeCell ref="A2:A5"/>
    <mergeCell ref="I86:J86"/>
    <mergeCell ref="I87:J87"/>
    <mergeCell ref="I88:J88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X100"/>
  <sheetViews>
    <sheetView showGridLines="0" zoomScalePageLayoutView="0" workbookViewId="0" topLeftCell="A1">
      <selection activeCell="K68" sqref="K68"/>
    </sheetView>
  </sheetViews>
  <sheetFormatPr defaultColWidth="9.00390625" defaultRowHeight="12.75"/>
  <cols>
    <col min="1" max="1" width="6.25390625" style="0" customWidth="1"/>
    <col min="2" max="2" width="13.375" style="0" customWidth="1"/>
    <col min="7" max="7" width="9.75390625" style="0" customWidth="1"/>
  </cols>
  <sheetData>
    <row r="2" ht="14.25">
      <c r="B2" s="81" t="s">
        <v>123</v>
      </c>
    </row>
    <row r="3" ht="14.25">
      <c r="B3" s="81" t="s">
        <v>124</v>
      </c>
    </row>
    <row r="4" ht="14.25">
      <c r="B4" s="81" t="s">
        <v>125</v>
      </c>
    </row>
    <row r="5" spans="2:12" ht="15.75">
      <c r="B5" s="81" t="s">
        <v>126</v>
      </c>
      <c r="K5" s="82"/>
      <c r="L5" s="82"/>
    </row>
    <row r="6" spans="11:12" s="83" customFormat="1" ht="16.5" thickBot="1">
      <c r="K6" s="85"/>
      <c r="L6" s="85"/>
    </row>
    <row r="8" ht="12.75">
      <c r="B8" s="122" t="s">
        <v>49</v>
      </c>
    </row>
    <row r="9" ht="12.75">
      <c r="B9" s="123" t="s">
        <v>99</v>
      </c>
    </row>
    <row r="10" ht="12.75">
      <c r="B10" s="123" t="s">
        <v>127</v>
      </c>
    </row>
    <row r="11" ht="12.75">
      <c r="B11" s="123" t="s">
        <v>128</v>
      </c>
    </row>
    <row r="13" spans="9:19" ht="16.5" thickBot="1">
      <c r="I13" s="275" t="s">
        <v>53</v>
      </c>
      <c r="J13" s="276"/>
      <c r="K13" s="46"/>
      <c r="L13" s="46"/>
      <c r="M13" s="46"/>
      <c r="N13" s="46"/>
      <c r="O13" s="46"/>
      <c r="Q13" s="82"/>
      <c r="R13" s="88" t="s">
        <v>129</v>
      </c>
      <c r="S13" s="89"/>
    </row>
    <row r="14" spans="9:15" ht="13.5" thickBot="1">
      <c r="I14" s="277"/>
      <c r="J14" s="277"/>
      <c r="K14" s="91"/>
      <c r="L14" s="91"/>
      <c r="M14" s="91"/>
      <c r="N14" s="91"/>
      <c r="O14" s="91"/>
    </row>
    <row r="15" spans="2:24" ht="26.25" thickTop="1">
      <c r="B15" s="124" t="s">
        <v>102</v>
      </c>
      <c r="C15" s="125" t="s">
        <v>103</v>
      </c>
      <c r="D15" s="126" t="s">
        <v>104</v>
      </c>
      <c r="E15" s="125" t="s">
        <v>105</v>
      </c>
      <c r="F15" s="126" t="s">
        <v>106</v>
      </c>
      <c r="G15" s="127" t="s">
        <v>17</v>
      </c>
      <c r="I15" s="278" t="s">
        <v>102</v>
      </c>
      <c r="J15" s="279"/>
      <c r="K15" s="128" t="s">
        <v>103</v>
      </c>
      <c r="L15" s="121" t="s">
        <v>104</v>
      </c>
      <c r="M15" s="128" t="s">
        <v>105</v>
      </c>
      <c r="N15" s="121" t="s">
        <v>106</v>
      </c>
      <c r="O15" s="128" t="s">
        <v>17</v>
      </c>
      <c r="R15" s="278" t="s">
        <v>102</v>
      </c>
      <c r="S15" s="279"/>
      <c r="T15" s="128" t="s">
        <v>103</v>
      </c>
      <c r="U15" s="121" t="s">
        <v>104</v>
      </c>
      <c r="V15" s="128" t="s">
        <v>105</v>
      </c>
      <c r="W15" s="121" t="s">
        <v>106</v>
      </c>
      <c r="X15" s="128" t="s">
        <v>17</v>
      </c>
    </row>
    <row r="16" spans="2:24" ht="12.75">
      <c r="B16" s="61" t="s">
        <v>107</v>
      </c>
      <c r="C16" s="9">
        <v>25</v>
      </c>
      <c r="D16" s="129">
        <v>15</v>
      </c>
      <c r="E16" s="9">
        <v>20</v>
      </c>
      <c r="F16" s="129">
        <v>12</v>
      </c>
      <c r="G16" s="130"/>
      <c r="I16" s="272" t="s">
        <v>107</v>
      </c>
      <c r="J16" s="273"/>
      <c r="K16" s="95">
        <v>25</v>
      </c>
      <c r="L16" s="112">
        <v>15</v>
      </c>
      <c r="M16" s="95">
        <v>20</v>
      </c>
      <c r="N16" s="112">
        <v>12</v>
      </c>
      <c r="O16" s="112">
        <v>615</v>
      </c>
      <c r="R16" s="272" t="s">
        <v>107</v>
      </c>
      <c r="S16" s="273"/>
      <c r="T16" s="95">
        <v>25</v>
      </c>
      <c r="U16" s="112">
        <v>15</v>
      </c>
      <c r="V16" s="95">
        <v>20</v>
      </c>
      <c r="W16" s="112">
        <v>12</v>
      </c>
      <c r="X16" s="112">
        <f>T16*U16+V16*W16</f>
        <v>615</v>
      </c>
    </row>
    <row r="17" spans="2:24" ht="12.75">
      <c r="B17" s="61" t="s">
        <v>108</v>
      </c>
      <c r="C17" s="9">
        <v>10</v>
      </c>
      <c r="D17" s="129">
        <v>125</v>
      </c>
      <c r="E17" s="9">
        <v>15</v>
      </c>
      <c r="F17" s="129">
        <v>130</v>
      </c>
      <c r="G17" s="130"/>
      <c r="I17" s="272" t="s">
        <v>108</v>
      </c>
      <c r="J17" s="273"/>
      <c r="K17" s="95">
        <v>10</v>
      </c>
      <c r="L17" s="112">
        <v>125</v>
      </c>
      <c r="M17" s="95">
        <v>15</v>
      </c>
      <c r="N17" s="112">
        <v>130</v>
      </c>
      <c r="O17" s="112">
        <v>3200</v>
      </c>
      <c r="R17" s="272" t="s">
        <v>108</v>
      </c>
      <c r="S17" s="273"/>
      <c r="T17" s="95">
        <v>10</v>
      </c>
      <c r="U17" s="112">
        <v>125</v>
      </c>
      <c r="V17" s="95">
        <v>15</v>
      </c>
      <c r="W17" s="112">
        <v>130</v>
      </c>
      <c r="X17" s="112">
        <f>T17*U17+V17*W17</f>
        <v>3200</v>
      </c>
    </row>
    <row r="18" spans="2:24" ht="12.75">
      <c r="B18" s="61" t="s">
        <v>109</v>
      </c>
      <c r="C18" s="9">
        <v>50</v>
      </c>
      <c r="D18" s="129">
        <v>32</v>
      </c>
      <c r="E18" s="9">
        <v>60</v>
      </c>
      <c r="F18" s="129">
        <v>28</v>
      </c>
      <c r="G18" s="130"/>
      <c r="I18" s="272" t="s">
        <v>109</v>
      </c>
      <c r="J18" s="273"/>
      <c r="K18" s="95">
        <v>50</v>
      </c>
      <c r="L18" s="112">
        <v>32</v>
      </c>
      <c r="M18" s="95">
        <v>60</v>
      </c>
      <c r="N18" s="112">
        <v>28</v>
      </c>
      <c r="O18" s="112">
        <v>3280</v>
      </c>
      <c r="R18" s="272" t="s">
        <v>130</v>
      </c>
      <c r="S18" s="273"/>
      <c r="T18" s="95">
        <v>50</v>
      </c>
      <c r="U18" s="112">
        <v>32</v>
      </c>
      <c r="V18" s="95">
        <v>60</v>
      </c>
      <c r="W18" s="112">
        <v>28</v>
      </c>
      <c r="X18" s="112">
        <f>T18*U18+V18*W18</f>
        <v>3280</v>
      </c>
    </row>
    <row r="19" spans="2:24" ht="12.75">
      <c r="B19" s="61" t="s">
        <v>110</v>
      </c>
      <c r="C19" s="9">
        <v>10</v>
      </c>
      <c r="D19" s="129">
        <v>22</v>
      </c>
      <c r="E19" s="9">
        <v>10</v>
      </c>
      <c r="F19" s="129">
        <v>18</v>
      </c>
      <c r="G19" s="130"/>
      <c r="I19" s="272" t="s">
        <v>110</v>
      </c>
      <c r="J19" s="273"/>
      <c r="K19" s="95">
        <v>10</v>
      </c>
      <c r="L19" s="112">
        <v>22</v>
      </c>
      <c r="M19" s="95">
        <v>10</v>
      </c>
      <c r="N19" s="112">
        <v>18</v>
      </c>
      <c r="O19" s="112">
        <v>400</v>
      </c>
      <c r="R19" s="272" t="s">
        <v>110</v>
      </c>
      <c r="S19" s="273"/>
      <c r="T19" s="95">
        <v>10</v>
      </c>
      <c r="U19" s="112">
        <v>22</v>
      </c>
      <c r="V19" s="95">
        <v>10</v>
      </c>
      <c r="W19" s="112">
        <v>18</v>
      </c>
      <c r="X19" s="112">
        <f>T19*U19+V19*W19</f>
        <v>400</v>
      </c>
    </row>
    <row r="20" spans="2:24" ht="13.5" thickBot="1">
      <c r="B20" s="47" t="s">
        <v>111</v>
      </c>
      <c r="C20" s="65">
        <v>5</v>
      </c>
      <c r="D20" s="131">
        <v>19.5</v>
      </c>
      <c r="E20" s="65">
        <v>8</v>
      </c>
      <c r="F20" s="131">
        <v>23</v>
      </c>
      <c r="G20" s="132"/>
      <c r="I20" s="275" t="s">
        <v>111</v>
      </c>
      <c r="J20" s="284"/>
      <c r="K20" s="87">
        <v>5</v>
      </c>
      <c r="L20" s="115">
        <v>19.5</v>
      </c>
      <c r="M20" s="95">
        <v>8</v>
      </c>
      <c r="N20" s="112">
        <v>23</v>
      </c>
      <c r="O20" s="112">
        <v>281.5</v>
      </c>
      <c r="R20" s="275" t="s">
        <v>111</v>
      </c>
      <c r="S20" s="284"/>
      <c r="T20" s="87">
        <v>5</v>
      </c>
      <c r="U20" s="115">
        <v>19.5</v>
      </c>
      <c r="V20" s="95">
        <v>8</v>
      </c>
      <c r="W20" s="112">
        <v>23</v>
      </c>
      <c r="X20" s="112">
        <f>T20*U20+V20*W20</f>
        <v>281.5</v>
      </c>
    </row>
    <row r="21" spans="5:24" ht="14.25" thickBot="1" thickTop="1">
      <c r="E21" s="291" t="s">
        <v>131</v>
      </c>
      <c r="F21" s="292"/>
      <c r="G21" s="139"/>
      <c r="M21" s="275" t="s">
        <v>131</v>
      </c>
      <c r="N21" s="276"/>
      <c r="O21" s="115">
        <v>7776.5</v>
      </c>
      <c r="V21" s="275" t="s">
        <v>131</v>
      </c>
      <c r="W21" s="276"/>
      <c r="X21" s="115">
        <f>SUM(X16:X20)</f>
        <v>7776.5</v>
      </c>
    </row>
    <row r="22" ht="13.5" thickTop="1"/>
    <row r="23" s="83" customFormat="1" ht="13.5" thickBot="1"/>
    <row r="25" ht="12.75">
      <c r="B25" s="86" t="s">
        <v>65</v>
      </c>
    </row>
    <row r="26" ht="12.75">
      <c r="B26" s="79" t="s">
        <v>132</v>
      </c>
    </row>
    <row r="27" ht="12.75">
      <c r="B27" s="79" t="s">
        <v>133</v>
      </c>
    </row>
    <row r="28" ht="12.75">
      <c r="B28" s="79" t="s">
        <v>134</v>
      </c>
    </row>
    <row r="29" ht="8.25" customHeight="1"/>
    <row r="30" spans="10:20" ht="16.5" thickBot="1">
      <c r="J30" s="87" t="s">
        <v>53</v>
      </c>
      <c r="K30" s="46"/>
      <c r="L30" s="46"/>
      <c r="M30" s="46"/>
      <c r="N30" s="46"/>
      <c r="O30" s="46"/>
      <c r="P30" s="46"/>
      <c r="R30" s="82"/>
      <c r="S30" s="88" t="s">
        <v>129</v>
      </c>
      <c r="T30" s="89"/>
    </row>
    <row r="31" spans="10:16" ht="13.5" thickBot="1">
      <c r="J31" s="91"/>
      <c r="K31" s="91"/>
      <c r="L31" s="91"/>
      <c r="M31" s="91"/>
      <c r="N31" s="91"/>
      <c r="O31" s="91"/>
      <c r="P31" s="91"/>
    </row>
    <row r="32" spans="2:24" ht="13.5" thickTop="1">
      <c r="B32" s="42"/>
      <c r="C32" s="59" t="s">
        <v>135</v>
      </c>
      <c r="D32" s="59" t="s">
        <v>136</v>
      </c>
      <c r="E32" s="59" t="s">
        <v>137</v>
      </c>
      <c r="F32" s="59" t="s">
        <v>138</v>
      </c>
      <c r="G32" s="59" t="s">
        <v>139</v>
      </c>
      <c r="H32" s="60" t="s">
        <v>140</v>
      </c>
      <c r="J32" s="95"/>
      <c r="K32" s="95" t="s">
        <v>135</v>
      </c>
      <c r="L32" s="95" t="s">
        <v>136</v>
      </c>
      <c r="M32" s="95" t="s">
        <v>137</v>
      </c>
      <c r="N32" s="95" t="s">
        <v>138</v>
      </c>
      <c r="O32" s="95" t="s">
        <v>139</v>
      </c>
      <c r="P32" s="95" t="s">
        <v>140</v>
      </c>
      <c r="R32" s="95"/>
      <c r="S32" s="95" t="s">
        <v>135</v>
      </c>
      <c r="T32" s="95" t="s">
        <v>136</v>
      </c>
      <c r="U32" s="95" t="s">
        <v>137</v>
      </c>
      <c r="V32" s="95" t="s">
        <v>138</v>
      </c>
      <c r="W32" s="95" t="s">
        <v>139</v>
      </c>
      <c r="X32" s="95" t="s">
        <v>140</v>
      </c>
    </row>
    <row r="33" spans="2:24" ht="12.75">
      <c r="B33" s="61" t="s">
        <v>141</v>
      </c>
      <c r="C33" s="9">
        <v>20.3</v>
      </c>
      <c r="D33" s="9">
        <v>21.2</v>
      </c>
      <c r="E33" s="9">
        <v>19.8</v>
      </c>
      <c r="F33" s="9">
        <v>19.6</v>
      </c>
      <c r="G33" s="9"/>
      <c r="H33" s="140"/>
      <c r="J33" s="95" t="s">
        <v>141</v>
      </c>
      <c r="K33" s="95">
        <v>20.3</v>
      </c>
      <c r="L33" s="95">
        <v>21.2</v>
      </c>
      <c r="M33" s="95">
        <v>19.8</v>
      </c>
      <c r="N33" s="95">
        <v>19.6</v>
      </c>
      <c r="O33" s="95">
        <v>19.6</v>
      </c>
      <c r="P33" s="95">
        <v>21.2</v>
      </c>
      <c r="R33" s="95" t="s">
        <v>141</v>
      </c>
      <c r="S33" s="95">
        <v>20.3</v>
      </c>
      <c r="T33" s="95">
        <v>21.2</v>
      </c>
      <c r="U33" s="95">
        <v>19.8</v>
      </c>
      <c r="V33" s="95">
        <v>19.6</v>
      </c>
      <c r="W33" s="95">
        <f>MIN(S33:V33)</f>
        <v>19.6</v>
      </c>
      <c r="X33" s="95">
        <f>MAX(S33:V33)</f>
        <v>21.2</v>
      </c>
    </row>
    <row r="34" spans="2:24" ht="12.75">
      <c r="B34" s="61" t="s">
        <v>142</v>
      </c>
      <c r="C34" s="9">
        <v>18.5</v>
      </c>
      <c r="D34" s="9">
        <v>17.8</v>
      </c>
      <c r="E34" s="9">
        <v>19.3</v>
      </c>
      <c r="F34" s="9">
        <v>18.8</v>
      </c>
      <c r="G34" s="9"/>
      <c r="H34" s="140"/>
      <c r="J34" s="95" t="s">
        <v>142</v>
      </c>
      <c r="K34" s="95">
        <v>18.5</v>
      </c>
      <c r="L34" s="95">
        <v>17.8</v>
      </c>
      <c r="M34" s="95">
        <v>19.3</v>
      </c>
      <c r="N34" s="95">
        <v>18.8</v>
      </c>
      <c r="O34" s="95">
        <v>17.8</v>
      </c>
      <c r="P34" s="95">
        <v>19.3</v>
      </c>
      <c r="R34" s="95" t="s">
        <v>142</v>
      </c>
      <c r="S34" s="95">
        <v>18.5</v>
      </c>
      <c r="T34" s="95">
        <v>17.8</v>
      </c>
      <c r="U34" s="95">
        <v>19.3</v>
      </c>
      <c r="V34" s="95">
        <v>18.8</v>
      </c>
      <c r="W34" s="95">
        <f>MIN(S34:V34)</f>
        <v>17.8</v>
      </c>
      <c r="X34" s="95">
        <f>MAX(S34:V34)</f>
        <v>19.3</v>
      </c>
    </row>
    <row r="35" spans="2:24" ht="12.75">
      <c r="B35" s="61" t="s">
        <v>143</v>
      </c>
      <c r="C35" s="9">
        <v>16.9</v>
      </c>
      <c r="D35" s="9">
        <v>17.2</v>
      </c>
      <c r="E35" s="9">
        <v>16.8</v>
      </c>
      <c r="F35" s="9">
        <v>18.1</v>
      </c>
      <c r="G35" s="9"/>
      <c r="H35" s="140"/>
      <c r="J35" s="95" t="s">
        <v>143</v>
      </c>
      <c r="K35" s="95">
        <v>16.9</v>
      </c>
      <c r="L35" s="95">
        <v>17.2</v>
      </c>
      <c r="M35" s="95">
        <v>16.8</v>
      </c>
      <c r="N35" s="95">
        <v>18.1</v>
      </c>
      <c r="O35" s="95">
        <v>16.8</v>
      </c>
      <c r="P35" s="95">
        <v>18.1</v>
      </c>
      <c r="R35" s="95" t="s">
        <v>143</v>
      </c>
      <c r="S35" s="95">
        <v>16.9</v>
      </c>
      <c r="T35" s="95">
        <v>17.2</v>
      </c>
      <c r="U35" s="95">
        <v>16.8</v>
      </c>
      <c r="V35" s="95">
        <v>18.1</v>
      </c>
      <c r="W35" s="95">
        <f>MIN(S35:V35)</f>
        <v>16.8</v>
      </c>
      <c r="X35" s="95">
        <f>MAX(S35:V35)</f>
        <v>18.1</v>
      </c>
    </row>
    <row r="36" spans="2:24" ht="13.5" thickBot="1">
      <c r="B36" s="47" t="s">
        <v>144</v>
      </c>
      <c r="C36" s="65">
        <v>18.9</v>
      </c>
      <c r="D36" s="65">
        <v>19</v>
      </c>
      <c r="E36" s="65">
        <v>18.1</v>
      </c>
      <c r="F36" s="65">
        <v>17.8</v>
      </c>
      <c r="G36" s="65"/>
      <c r="H36" s="141"/>
      <c r="J36" s="87" t="s">
        <v>144</v>
      </c>
      <c r="K36" s="87">
        <v>18.9</v>
      </c>
      <c r="L36" s="87">
        <v>19</v>
      </c>
      <c r="M36" s="87">
        <v>18.1</v>
      </c>
      <c r="N36" s="87">
        <v>17.8</v>
      </c>
      <c r="O36" s="87">
        <v>17.8</v>
      </c>
      <c r="P36" s="87">
        <v>19</v>
      </c>
      <c r="R36" s="87" t="s">
        <v>144</v>
      </c>
      <c r="S36" s="87">
        <v>18.9</v>
      </c>
      <c r="T36" s="87">
        <v>19</v>
      </c>
      <c r="U36" s="87">
        <v>18.1</v>
      </c>
      <c r="V36" s="87">
        <v>17.8</v>
      </c>
      <c r="W36" s="87">
        <f>MIN(S36:V36)</f>
        <v>17.8</v>
      </c>
      <c r="X36" s="87">
        <f>MAX(S36:V36)</f>
        <v>19</v>
      </c>
    </row>
    <row r="37" ht="13.5" thickTop="1"/>
    <row r="38" s="83" customFormat="1" ht="13.5" thickBot="1"/>
    <row r="40" ht="12.75">
      <c r="B40" s="86" t="s">
        <v>84</v>
      </c>
    </row>
    <row r="41" ht="12.75">
      <c r="B41" s="79" t="s">
        <v>145</v>
      </c>
    </row>
    <row r="42" ht="12.75">
      <c r="B42" s="79" t="s">
        <v>146</v>
      </c>
    </row>
    <row r="43" ht="12.75">
      <c r="B43" s="79" t="s">
        <v>147</v>
      </c>
    </row>
    <row r="44" ht="12.75">
      <c r="B44" s="79" t="s">
        <v>148</v>
      </c>
    </row>
    <row r="45" ht="12.75">
      <c r="B45" s="79" t="s">
        <v>149</v>
      </c>
    </row>
    <row r="46" ht="13.5" thickBot="1"/>
    <row r="47" spans="2:7" ht="13.5" thickTop="1">
      <c r="B47" s="42"/>
      <c r="C47" s="142" t="s">
        <v>150</v>
      </c>
      <c r="D47" s="142" t="s">
        <v>151</v>
      </c>
      <c r="E47" s="142" t="s">
        <v>152</v>
      </c>
      <c r="F47" s="142" t="s">
        <v>153</v>
      </c>
      <c r="G47" s="143" t="s">
        <v>154</v>
      </c>
    </row>
    <row r="48" spans="2:9" ht="12.75">
      <c r="B48" s="32" t="s">
        <v>58</v>
      </c>
      <c r="C48" s="129">
        <v>27</v>
      </c>
      <c r="D48" s="129">
        <v>63</v>
      </c>
      <c r="E48" s="129">
        <v>15</v>
      </c>
      <c r="F48" s="129">
        <v>84</v>
      </c>
      <c r="G48" s="140"/>
      <c r="I48" s="144"/>
    </row>
    <row r="49" spans="2:7" ht="12.75">
      <c r="B49" s="32" t="s">
        <v>59</v>
      </c>
      <c r="C49" s="129">
        <v>120</v>
      </c>
      <c r="D49" s="129">
        <v>18</v>
      </c>
      <c r="E49" s="129">
        <v>31</v>
      </c>
      <c r="F49" s="129">
        <v>23</v>
      </c>
      <c r="G49" s="140"/>
    </row>
    <row r="50" spans="2:7" ht="12.75">
      <c r="B50" s="32" t="s">
        <v>60</v>
      </c>
      <c r="C50" s="129">
        <v>94</v>
      </c>
      <c r="D50" s="129">
        <v>52</v>
      </c>
      <c r="E50" s="129">
        <v>17.5</v>
      </c>
      <c r="F50" s="129">
        <v>54.2</v>
      </c>
      <c r="G50" s="140"/>
    </row>
    <row r="51" spans="2:7" ht="12.75">
      <c r="B51" s="32" t="s">
        <v>61</v>
      </c>
      <c r="C51" s="129">
        <v>15.7</v>
      </c>
      <c r="D51" s="129">
        <v>36.4</v>
      </c>
      <c r="E51" s="129">
        <v>58</v>
      </c>
      <c r="F51" s="129">
        <v>42.7</v>
      </c>
      <c r="G51" s="140"/>
    </row>
    <row r="52" spans="2:7" ht="12.75">
      <c r="B52" s="32" t="s">
        <v>62</v>
      </c>
      <c r="C52" s="129">
        <v>18.4</v>
      </c>
      <c r="D52" s="129">
        <v>15.5</v>
      </c>
      <c r="E52" s="129">
        <v>24.8</v>
      </c>
      <c r="F52" s="129">
        <v>61</v>
      </c>
      <c r="G52" s="140"/>
    </row>
    <row r="53" spans="2:7" ht="12.75">
      <c r="B53" s="32" t="s">
        <v>63</v>
      </c>
      <c r="C53" s="129">
        <v>81.2</v>
      </c>
      <c r="D53" s="129">
        <v>11.7</v>
      </c>
      <c r="E53" s="129">
        <v>123.4</v>
      </c>
      <c r="F53" s="129">
        <v>12</v>
      </c>
      <c r="G53" s="140"/>
    </row>
    <row r="54" spans="2:7" ht="13.5" thickBot="1">
      <c r="B54" s="38" t="s">
        <v>64</v>
      </c>
      <c r="C54" s="131">
        <v>25.1</v>
      </c>
      <c r="D54" s="131">
        <v>31</v>
      </c>
      <c r="E54" s="131">
        <v>56.9</v>
      </c>
      <c r="F54" s="131">
        <v>72</v>
      </c>
      <c r="G54" s="141"/>
    </row>
    <row r="55" spans="2:4" ht="13.5" thickTop="1">
      <c r="B55" s="293" t="s">
        <v>155</v>
      </c>
      <c r="C55" s="294"/>
      <c r="D55" s="60"/>
    </row>
    <row r="56" spans="2:4" ht="12.75">
      <c r="B56" s="145" t="s">
        <v>156</v>
      </c>
      <c r="C56" s="146"/>
      <c r="D56" s="140"/>
    </row>
    <row r="57" spans="2:6" ht="12.75">
      <c r="B57" s="287" t="s">
        <v>157</v>
      </c>
      <c r="C57" s="288"/>
      <c r="D57" s="140"/>
      <c r="F57" s="147" t="s">
        <v>158</v>
      </c>
    </row>
    <row r="58" spans="2:4" ht="12.75">
      <c r="B58" s="287" t="s">
        <v>159</v>
      </c>
      <c r="C58" s="288"/>
      <c r="D58" s="140"/>
    </row>
    <row r="59" spans="2:4" ht="12.75">
      <c r="B59" s="287" t="s">
        <v>160</v>
      </c>
      <c r="C59" s="288"/>
      <c r="D59" s="140"/>
    </row>
    <row r="60" spans="2:4" ht="13.5" thickBot="1">
      <c r="B60" s="289" t="s">
        <v>161</v>
      </c>
      <c r="C60" s="290"/>
      <c r="D60" s="141"/>
    </row>
    <row r="61" ht="13.5" thickTop="1"/>
    <row r="63" spans="2:7" ht="13.5" thickBot="1">
      <c r="B63" s="87" t="s">
        <v>53</v>
      </c>
      <c r="C63" s="148"/>
      <c r="D63" s="148"/>
      <c r="E63" s="148"/>
      <c r="F63" s="148"/>
      <c r="G63" s="148"/>
    </row>
    <row r="64" spans="2:7" ht="13.5" thickBot="1">
      <c r="B64" s="148"/>
      <c r="C64" s="148"/>
      <c r="D64" s="148"/>
      <c r="E64" s="148"/>
      <c r="F64" s="148"/>
      <c r="G64" s="148"/>
    </row>
    <row r="65" spans="2:7" ht="13.5" thickTop="1">
      <c r="B65" s="149"/>
      <c r="C65" s="150" t="s">
        <v>150</v>
      </c>
      <c r="D65" s="150" t="s">
        <v>151</v>
      </c>
      <c r="E65" s="150" t="s">
        <v>152</v>
      </c>
      <c r="F65" s="150" t="s">
        <v>153</v>
      </c>
      <c r="G65" s="151" t="s">
        <v>154</v>
      </c>
    </row>
    <row r="66" spans="2:7" ht="12.75">
      <c r="B66" s="152" t="s">
        <v>58</v>
      </c>
      <c r="C66" s="112">
        <v>27</v>
      </c>
      <c r="D66" s="112">
        <v>63</v>
      </c>
      <c r="E66" s="112">
        <v>15</v>
      </c>
      <c r="F66" s="112">
        <v>84</v>
      </c>
      <c r="G66" s="153">
        <v>189</v>
      </c>
    </row>
    <row r="67" spans="2:7" ht="12.75">
      <c r="B67" s="152" t="s">
        <v>59</v>
      </c>
      <c r="C67" s="112">
        <v>120</v>
      </c>
      <c r="D67" s="112">
        <v>18</v>
      </c>
      <c r="E67" s="112">
        <v>31</v>
      </c>
      <c r="F67" s="112">
        <v>23</v>
      </c>
      <c r="G67" s="153">
        <v>192</v>
      </c>
    </row>
    <row r="68" spans="2:7" ht="12.75">
      <c r="B68" s="152" t="s">
        <v>60</v>
      </c>
      <c r="C68" s="112">
        <v>94</v>
      </c>
      <c r="D68" s="112">
        <v>52</v>
      </c>
      <c r="E68" s="112">
        <v>17.5</v>
      </c>
      <c r="F68" s="112">
        <v>54.2</v>
      </c>
      <c r="G68" s="153">
        <v>217.7</v>
      </c>
    </row>
    <row r="69" spans="2:7" ht="12.75">
      <c r="B69" s="152" t="s">
        <v>61</v>
      </c>
      <c r="C69" s="112">
        <v>15.7</v>
      </c>
      <c r="D69" s="112">
        <v>36.4</v>
      </c>
      <c r="E69" s="112">
        <v>58</v>
      </c>
      <c r="F69" s="112">
        <v>42.7</v>
      </c>
      <c r="G69" s="153">
        <v>152.8</v>
      </c>
    </row>
    <row r="70" spans="2:7" ht="12.75">
      <c r="B70" s="152" t="s">
        <v>62</v>
      </c>
      <c r="C70" s="112">
        <v>18.4</v>
      </c>
      <c r="D70" s="112">
        <v>15.5</v>
      </c>
      <c r="E70" s="112">
        <v>24.8</v>
      </c>
      <c r="F70" s="112">
        <v>61</v>
      </c>
      <c r="G70" s="153">
        <v>119.7</v>
      </c>
    </row>
    <row r="71" spans="2:7" ht="12.75">
      <c r="B71" s="152" t="s">
        <v>63</v>
      </c>
      <c r="C71" s="112">
        <v>81.2</v>
      </c>
      <c r="D71" s="112">
        <v>11.7</v>
      </c>
      <c r="E71" s="112">
        <v>123.4</v>
      </c>
      <c r="F71" s="112">
        <v>12</v>
      </c>
      <c r="G71" s="153">
        <v>228.3</v>
      </c>
    </row>
    <row r="72" spans="2:7" ht="13.5" thickBot="1">
      <c r="B72" s="154" t="s">
        <v>64</v>
      </c>
      <c r="C72" s="155">
        <v>25.1</v>
      </c>
      <c r="D72" s="155">
        <v>31</v>
      </c>
      <c r="E72" s="155">
        <v>56.9</v>
      </c>
      <c r="F72" s="155">
        <v>72</v>
      </c>
      <c r="G72" s="156">
        <v>185</v>
      </c>
    </row>
    <row r="73" spans="2:4" ht="13.5" thickTop="1">
      <c r="B73" s="285" t="s">
        <v>155</v>
      </c>
      <c r="C73" s="286"/>
      <c r="D73" s="157">
        <v>1284.5</v>
      </c>
    </row>
    <row r="74" spans="2:4" ht="12.75">
      <c r="B74" s="158" t="s">
        <v>156</v>
      </c>
      <c r="C74" s="159"/>
      <c r="D74" s="160">
        <v>183.5</v>
      </c>
    </row>
    <row r="75" spans="2:4" ht="12.75">
      <c r="B75" s="280" t="s">
        <v>157</v>
      </c>
      <c r="C75" s="281"/>
      <c r="D75" s="153">
        <v>228.3</v>
      </c>
    </row>
    <row r="76" spans="2:4" ht="12.75">
      <c r="B76" s="280" t="s">
        <v>159</v>
      </c>
      <c r="C76" s="281"/>
      <c r="D76" s="153">
        <v>119.7</v>
      </c>
    </row>
    <row r="77" spans="2:4" ht="12.75">
      <c r="B77" s="280" t="s">
        <v>160</v>
      </c>
      <c r="C77" s="281"/>
      <c r="D77" s="153">
        <v>123.4</v>
      </c>
    </row>
    <row r="78" spans="2:4" ht="13.5" thickBot="1">
      <c r="B78" s="282" t="s">
        <v>161</v>
      </c>
      <c r="C78" s="283"/>
      <c r="D78" s="156">
        <v>11.7</v>
      </c>
    </row>
    <row r="79" ht="13.5" thickTop="1"/>
    <row r="80" s="83" customFormat="1" ht="13.5" thickBot="1"/>
    <row r="85" spans="2:7" ht="16.5" thickBot="1">
      <c r="B85" s="82"/>
      <c r="C85" s="88" t="s">
        <v>54</v>
      </c>
      <c r="D85" s="89"/>
      <c r="E85" s="148"/>
      <c r="F85" s="148"/>
      <c r="G85" s="148"/>
    </row>
    <row r="86" spans="2:7" ht="13.5" thickBot="1">
      <c r="B86" s="148"/>
      <c r="C86" s="148"/>
      <c r="D86" s="148"/>
      <c r="E86" s="148"/>
      <c r="F86" s="148"/>
      <c r="G86" s="148"/>
    </row>
    <row r="87" spans="2:7" ht="13.5" thickTop="1">
      <c r="B87" s="149"/>
      <c r="C87" s="150" t="s">
        <v>150</v>
      </c>
      <c r="D87" s="150" t="s">
        <v>151</v>
      </c>
      <c r="E87" s="150" t="s">
        <v>152</v>
      </c>
      <c r="F87" s="150" t="s">
        <v>153</v>
      </c>
      <c r="G87" s="151" t="s">
        <v>154</v>
      </c>
    </row>
    <row r="88" spans="2:7" ht="12.75">
      <c r="B88" s="152" t="s">
        <v>58</v>
      </c>
      <c r="C88" s="112">
        <v>27</v>
      </c>
      <c r="D88" s="112">
        <v>63</v>
      </c>
      <c r="E88" s="112">
        <v>15</v>
      </c>
      <c r="F88" s="112">
        <v>84</v>
      </c>
      <c r="G88" s="153">
        <f aca="true" t="shared" si="0" ref="G88:G94">SUM(C88:F88)</f>
        <v>189</v>
      </c>
    </row>
    <row r="89" spans="2:7" ht="12.75">
      <c r="B89" s="152" t="s">
        <v>59</v>
      </c>
      <c r="C89" s="112">
        <v>120</v>
      </c>
      <c r="D89" s="112">
        <v>18</v>
      </c>
      <c r="E89" s="112">
        <v>31</v>
      </c>
      <c r="F89" s="112">
        <v>23</v>
      </c>
      <c r="G89" s="153">
        <f t="shared" si="0"/>
        <v>192</v>
      </c>
    </row>
    <row r="90" spans="2:7" ht="12.75">
      <c r="B90" s="152" t="s">
        <v>60</v>
      </c>
      <c r="C90" s="112">
        <v>94</v>
      </c>
      <c r="D90" s="112">
        <v>52</v>
      </c>
      <c r="E90" s="112">
        <v>17.5</v>
      </c>
      <c r="F90" s="112">
        <v>54.2</v>
      </c>
      <c r="G90" s="153">
        <f t="shared" si="0"/>
        <v>217.7</v>
      </c>
    </row>
    <row r="91" spans="2:7" ht="12.75">
      <c r="B91" s="152" t="s">
        <v>61</v>
      </c>
      <c r="C91" s="112">
        <v>15.7</v>
      </c>
      <c r="D91" s="112">
        <v>36.4</v>
      </c>
      <c r="E91" s="112">
        <v>58</v>
      </c>
      <c r="F91" s="112">
        <v>42.7</v>
      </c>
      <c r="G91" s="153">
        <f t="shared" si="0"/>
        <v>152.8</v>
      </c>
    </row>
    <row r="92" spans="2:7" ht="12.75">
      <c r="B92" s="152" t="s">
        <v>62</v>
      </c>
      <c r="C92" s="112">
        <v>18.4</v>
      </c>
      <c r="D92" s="112">
        <v>15.5</v>
      </c>
      <c r="E92" s="112">
        <v>24.8</v>
      </c>
      <c r="F92" s="112">
        <v>61</v>
      </c>
      <c r="G92" s="153">
        <f t="shared" si="0"/>
        <v>119.7</v>
      </c>
    </row>
    <row r="93" spans="2:7" ht="12.75">
      <c r="B93" s="152" t="s">
        <v>63</v>
      </c>
      <c r="C93" s="112">
        <v>81.2</v>
      </c>
      <c r="D93" s="112">
        <v>11.7</v>
      </c>
      <c r="E93" s="112">
        <v>123.4</v>
      </c>
      <c r="F93" s="112">
        <v>12</v>
      </c>
      <c r="G93" s="153">
        <f t="shared" si="0"/>
        <v>228.3</v>
      </c>
    </row>
    <row r="94" spans="2:7" ht="13.5" thickBot="1">
      <c r="B94" s="154" t="s">
        <v>64</v>
      </c>
      <c r="C94" s="155">
        <v>25.1</v>
      </c>
      <c r="D94" s="155">
        <v>31</v>
      </c>
      <c r="E94" s="155">
        <v>56.9</v>
      </c>
      <c r="F94" s="155">
        <v>72</v>
      </c>
      <c r="G94" s="156">
        <f t="shared" si="0"/>
        <v>185</v>
      </c>
    </row>
    <row r="95" spans="2:4" ht="13.5" thickTop="1">
      <c r="B95" s="285" t="s">
        <v>155</v>
      </c>
      <c r="C95" s="286"/>
      <c r="D95" s="157">
        <f>SUM(G88:G94)</f>
        <v>1284.5</v>
      </c>
    </row>
    <row r="96" spans="2:4" ht="12.75">
      <c r="B96" s="158" t="s">
        <v>156</v>
      </c>
      <c r="C96" s="159"/>
      <c r="D96" s="160">
        <f>AVERAGE(G88:G94)</f>
        <v>183.5</v>
      </c>
    </row>
    <row r="97" spans="2:4" ht="12.75">
      <c r="B97" s="280" t="s">
        <v>157</v>
      </c>
      <c r="C97" s="281"/>
      <c r="D97" s="153">
        <f>MAX(G88:G94)</f>
        <v>228.3</v>
      </c>
    </row>
    <row r="98" spans="2:4" ht="12.75">
      <c r="B98" s="280" t="s">
        <v>159</v>
      </c>
      <c r="C98" s="281"/>
      <c r="D98" s="153">
        <f>MIN(G88:G94)</f>
        <v>119.7</v>
      </c>
    </row>
    <row r="99" spans="2:4" ht="12.75">
      <c r="B99" s="280" t="s">
        <v>160</v>
      </c>
      <c r="C99" s="281"/>
      <c r="D99" s="153">
        <f>MAX(C88:F94)</f>
        <v>123.4</v>
      </c>
    </row>
    <row r="100" spans="2:4" ht="13.5" thickBot="1">
      <c r="B100" s="282" t="s">
        <v>161</v>
      </c>
      <c r="C100" s="283"/>
      <c r="D100" s="156">
        <f>MIN(C88:F94)</f>
        <v>11.7</v>
      </c>
    </row>
    <row r="101" ht="13.5" thickTop="1"/>
  </sheetData>
  <sheetProtection/>
  <mergeCells count="32">
    <mergeCell ref="I17:J17"/>
    <mergeCell ref="I18:J18"/>
    <mergeCell ref="I19:J19"/>
    <mergeCell ref="I20:J20"/>
    <mergeCell ref="I13:J13"/>
    <mergeCell ref="I14:J14"/>
    <mergeCell ref="I15:J15"/>
    <mergeCell ref="I16:J16"/>
    <mergeCell ref="R15:S15"/>
    <mergeCell ref="R16:S16"/>
    <mergeCell ref="R17:S17"/>
    <mergeCell ref="R18:S18"/>
    <mergeCell ref="B60:C60"/>
    <mergeCell ref="B73:C73"/>
    <mergeCell ref="M21:N21"/>
    <mergeCell ref="E21:F21"/>
    <mergeCell ref="B55:C55"/>
    <mergeCell ref="B57:C57"/>
    <mergeCell ref="V21:W21"/>
    <mergeCell ref="B95:C95"/>
    <mergeCell ref="B75:C75"/>
    <mergeCell ref="B76:C76"/>
    <mergeCell ref="B77:C77"/>
    <mergeCell ref="B78:C78"/>
    <mergeCell ref="B58:C58"/>
    <mergeCell ref="B59:C59"/>
    <mergeCell ref="B97:C97"/>
    <mergeCell ref="B98:C98"/>
    <mergeCell ref="B99:C99"/>
    <mergeCell ref="B100:C100"/>
    <mergeCell ref="R19:S19"/>
    <mergeCell ref="R20:S20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0"/>
  <sheetViews>
    <sheetView showGridLines="0" zoomScalePageLayoutView="0" workbookViewId="0" topLeftCell="A1">
      <selection activeCell="K68" sqref="K68"/>
    </sheetView>
  </sheetViews>
  <sheetFormatPr defaultColWidth="9.00390625" defaultRowHeight="12.75"/>
  <cols>
    <col min="1" max="1" width="4.125" style="0" customWidth="1"/>
    <col min="2" max="2" width="5.00390625" style="0" customWidth="1"/>
    <col min="3" max="3" width="22.625" style="0" customWidth="1"/>
    <col min="4" max="4" width="13.125" style="0" customWidth="1"/>
    <col min="5" max="5" width="10.625" style="0" customWidth="1"/>
    <col min="6" max="6" width="2.875" style="0" customWidth="1"/>
    <col min="7" max="7" width="6.00390625" style="0" customWidth="1"/>
    <col min="9" max="9" width="11.375" style="0" customWidth="1"/>
  </cols>
  <sheetData>
    <row r="1" s="83" customFormat="1" ht="8.25" customHeight="1" thickBot="1"/>
    <row r="2" ht="20.25" customHeight="1">
      <c r="B2" s="86" t="s">
        <v>281</v>
      </c>
    </row>
    <row r="3" ht="12.75">
      <c r="B3" s="161" t="s">
        <v>162</v>
      </c>
    </row>
    <row r="4" ht="12.75">
      <c r="B4" s="161" t="s">
        <v>163</v>
      </c>
    </row>
    <row r="5" ht="12.75">
      <c r="B5" s="161" t="s">
        <v>164</v>
      </c>
    </row>
    <row r="6" s="83" customFormat="1" ht="13.5" thickBot="1">
      <c r="B6" s="162"/>
    </row>
    <row r="7" ht="12.75">
      <c r="B7" s="163"/>
    </row>
    <row r="8" ht="12" customHeight="1"/>
    <row r="9" ht="15">
      <c r="B9" s="164" t="s">
        <v>165</v>
      </c>
    </row>
    <row r="10" ht="15" customHeight="1" thickBot="1">
      <c r="B10" s="165"/>
    </row>
    <row r="11" spans="2:8" ht="17.25" customHeight="1" thickBot="1" thickTop="1">
      <c r="B11" s="166" t="s">
        <v>166</v>
      </c>
      <c r="C11" s="167" t="s">
        <v>167</v>
      </c>
      <c r="D11" s="168" t="s">
        <v>168</v>
      </c>
      <c r="E11" s="169" t="s">
        <v>169</v>
      </c>
      <c r="G11" s="170" t="s">
        <v>170</v>
      </c>
      <c r="H11" s="171">
        <v>1.3</v>
      </c>
    </row>
    <row r="12" spans="2:5" ht="13.5" thickTop="1">
      <c r="B12" s="172">
        <v>501</v>
      </c>
      <c r="C12" s="173" t="s">
        <v>171</v>
      </c>
      <c r="D12" s="174">
        <v>500</v>
      </c>
      <c r="E12" s="175"/>
    </row>
    <row r="13" spans="2:5" ht="12.75">
      <c r="B13" s="172">
        <v>502</v>
      </c>
      <c r="C13" s="173" t="s">
        <v>172</v>
      </c>
      <c r="D13" s="174">
        <v>600</v>
      </c>
      <c r="E13" s="175"/>
    </row>
    <row r="14" spans="2:5" ht="12.75">
      <c r="B14" s="176">
        <v>504</v>
      </c>
      <c r="C14" s="177" t="s">
        <v>173</v>
      </c>
      <c r="D14" s="178">
        <v>11000</v>
      </c>
      <c r="E14" s="175"/>
    </row>
    <row r="15" spans="2:5" ht="12.75">
      <c r="B15" s="176">
        <v>511</v>
      </c>
      <c r="C15" s="177" t="s">
        <v>174</v>
      </c>
      <c r="D15" s="178">
        <v>800</v>
      </c>
      <c r="E15" s="175"/>
    </row>
    <row r="16" spans="2:5" ht="12.75">
      <c r="B16" s="176">
        <v>512</v>
      </c>
      <c r="C16" s="177" t="s">
        <v>175</v>
      </c>
      <c r="D16" s="178">
        <v>500</v>
      </c>
      <c r="E16" s="175"/>
    </row>
    <row r="17" spans="2:5" ht="12.75">
      <c r="B17" s="176">
        <v>518</v>
      </c>
      <c r="C17" s="177" t="s">
        <v>176</v>
      </c>
      <c r="D17" s="178">
        <v>600</v>
      </c>
      <c r="E17" s="175"/>
    </row>
    <row r="18" spans="2:5" ht="12.75">
      <c r="B18" s="176">
        <v>518</v>
      </c>
      <c r="C18" s="177" t="s">
        <v>177</v>
      </c>
      <c r="D18" s="178">
        <v>3000</v>
      </c>
      <c r="E18" s="175"/>
    </row>
    <row r="19" spans="2:5" ht="12.75">
      <c r="B19" s="176">
        <v>518</v>
      </c>
      <c r="C19" s="177" t="s">
        <v>178</v>
      </c>
      <c r="D19" s="178">
        <v>1500</v>
      </c>
      <c r="E19" s="175"/>
    </row>
    <row r="20" spans="2:5" ht="12.75">
      <c r="B20" s="176">
        <v>518</v>
      </c>
      <c r="C20" s="177" t="s">
        <v>179</v>
      </c>
      <c r="D20" s="178">
        <v>2000</v>
      </c>
      <c r="E20" s="175"/>
    </row>
    <row r="21" spans="2:5" ht="12.75">
      <c r="B21" s="176">
        <v>518</v>
      </c>
      <c r="C21" s="177" t="s">
        <v>180</v>
      </c>
      <c r="D21" s="178">
        <v>500</v>
      </c>
      <c r="E21" s="175"/>
    </row>
    <row r="22" spans="2:5" ht="12.75">
      <c r="B22" s="176" t="s">
        <v>181</v>
      </c>
      <c r="C22" s="177" t="s">
        <v>182</v>
      </c>
      <c r="D22" s="178">
        <v>19000</v>
      </c>
      <c r="E22" s="175"/>
    </row>
    <row r="23" spans="2:5" ht="12.75">
      <c r="B23" s="176" t="s">
        <v>183</v>
      </c>
      <c r="C23" s="177" t="s">
        <v>184</v>
      </c>
      <c r="D23" s="178">
        <v>300</v>
      </c>
      <c r="E23" s="175"/>
    </row>
    <row r="24" spans="2:5" ht="12.75">
      <c r="B24" s="176">
        <v>518</v>
      </c>
      <c r="C24" s="177" t="s">
        <v>185</v>
      </c>
      <c r="D24" s="178">
        <v>400</v>
      </c>
      <c r="E24" s="175"/>
    </row>
    <row r="25" spans="2:5" ht="12.75">
      <c r="B25" s="176">
        <v>518</v>
      </c>
      <c r="C25" s="177" t="s">
        <v>186</v>
      </c>
      <c r="D25" s="178">
        <v>600</v>
      </c>
      <c r="E25" s="175"/>
    </row>
    <row r="26" spans="2:5" ht="12.75">
      <c r="B26" s="176">
        <v>551</v>
      </c>
      <c r="C26" s="177" t="s">
        <v>187</v>
      </c>
      <c r="D26" s="178">
        <v>3000</v>
      </c>
      <c r="E26" s="175"/>
    </row>
    <row r="27" spans="2:5" ht="13.5" thickBot="1">
      <c r="B27" s="179"/>
      <c r="C27" s="180" t="s">
        <v>188</v>
      </c>
      <c r="D27" s="181">
        <f>SUM(D12:D26)</f>
        <v>44300</v>
      </c>
      <c r="E27" s="182">
        <f>SUM(E12:E26)</f>
        <v>0</v>
      </c>
    </row>
    <row r="28" ht="13.5" thickTop="1">
      <c r="D28" s="183" t="s">
        <v>189</v>
      </c>
    </row>
    <row r="29" ht="12.75" customHeight="1"/>
    <row r="30" ht="12.75">
      <c r="A30" t="s">
        <v>190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B1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.00390625" style="0" customWidth="1"/>
  </cols>
  <sheetData>
    <row r="1" s="184" customFormat="1" ht="6" customHeight="1"/>
    <row r="2" s="184" customFormat="1" ht="6" customHeight="1"/>
    <row r="3" s="184" customFormat="1" ht="17.25" customHeight="1">
      <c r="B3" s="185" t="s">
        <v>191</v>
      </c>
    </row>
    <row r="4" s="184" customFormat="1" ht="18.75" customHeight="1">
      <c r="B4" s="186" t="s">
        <v>192</v>
      </c>
    </row>
    <row r="5" s="184" customFormat="1" ht="14.25">
      <c r="B5" s="186" t="s">
        <v>193</v>
      </c>
    </row>
    <row r="6" s="184" customFormat="1" ht="14.25">
      <c r="B6" s="186" t="s">
        <v>194</v>
      </c>
    </row>
    <row r="7" s="184" customFormat="1" ht="14.25">
      <c r="B7" s="186" t="s">
        <v>195</v>
      </c>
    </row>
    <row r="8" s="184" customFormat="1" ht="14.25">
      <c r="B8" s="186" t="s">
        <v>196</v>
      </c>
    </row>
    <row r="9" s="184" customFormat="1" ht="14.25">
      <c r="B9" s="186" t="s">
        <v>197</v>
      </c>
    </row>
    <row r="10" s="184" customFormat="1" ht="14.25">
      <c r="B10" s="186" t="s">
        <v>198</v>
      </c>
    </row>
    <row r="11" s="184" customFormat="1" ht="14.25">
      <c r="B11" s="186" t="s">
        <v>199</v>
      </c>
    </row>
    <row r="12" s="184" customFormat="1" ht="14.25">
      <c r="B12" s="186" t="s">
        <v>200</v>
      </c>
    </row>
  </sheetData>
  <sheetProtection/>
  <printOptions/>
  <pageMargins left="0.75" right="0.75" top="1" bottom="1" header="0.4921259845" footer="0.4921259845"/>
  <pageSetup horizontalDpi="120" verticalDpi="12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W65"/>
  <sheetViews>
    <sheetView showGridLines="0" zoomScalePageLayoutView="0" workbookViewId="0" topLeftCell="A18">
      <selection activeCell="K68" sqref="K68"/>
    </sheetView>
  </sheetViews>
  <sheetFormatPr defaultColWidth="12.625" defaultRowHeight="12.75"/>
  <cols>
    <col min="1" max="1" width="5.625" style="0" customWidth="1"/>
    <col min="2" max="2" width="4.875" style="80" customWidth="1"/>
    <col min="3" max="3" width="18.625" style="0" bestFit="1" customWidth="1"/>
    <col min="4" max="4" width="8.75390625" style="188" customWidth="1"/>
    <col min="5" max="16" width="4.75390625" style="0" customWidth="1"/>
    <col min="17" max="17" width="7.375" style="0" hidden="1" customWidth="1"/>
    <col min="18" max="18" width="7.375" style="0" customWidth="1"/>
    <col min="19" max="19" width="11.25390625" style="0" customWidth="1"/>
  </cols>
  <sheetData>
    <row r="2" ht="20.25">
      <c r="B2" s="187" t="s">
        <v>201</v>
      </c>
    </row>
    <row r="3" ht="20.25" customHeight="1">
      <c r="B3" s="189" t="s">
        <v>202</v>
      </c>
    </row>
    <row r="4" ht="15.75">
      <c r="B4" s="189" t="s">
        <v>203</v>
      </c>
    </row>
    <row r="5" ht="15.75">
      <c r="B5" s="189" t="s">
        <v>204</v>
      </c>
    </row>
    <row r="6" ht="15.75">
      <c r="B6" s="189" t="s">
        <v>205</v>
      </c>
    </row>
    <row r="7" ht="15.75">
      <c r="B7" s="189" t="s">
        <v>206</v>
      </c>
    </row>
    <row r="8" spans="2:3" ht="15.75">
      <c r="B8" s="189"/>
      <c r="C8" s="190" t="s">
        <v>207</v>
      </c>
    </row>
    <row r="9" spans="2:3" ht="15.75">
      <c r="B9" s="189"/>
      <c r="C9" s="190" t="s">
        <v>208</v>
      </c>
    </row>
    <row r="10" spans="2:3" ht="15.75">
      <c r="B10" s="189"/>
      <c r="C10" s="190" t="s">
        <v>209</v>
      </c>
    </row>
    <row r="11" spans="2:3" ht="15.75">
      <c r="B11" s="189"/>
      <c r="C11" s="190" t="s">
        <v>210</v>
      </c>
    </row>
    <row r="12" ht="15.75">
      <c r="B12" s="189"/>
    </row>
    <row r="13" spans="2:4" s="83" customFormat="1" ht="13.5" thickBot="1">
      <c r="B13" s="191"/>
      <c r="D13" s="192"/>
    </row>
    <row r="15" spans="2:23" ht="30">
      <c r="B15" s="193" t="s">
        <v>211</v>
      </c>
      <c r="C15" s="194"/>
      <c r="D15" s="195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</row>
    <row r="16" spans="2:23" ht="12.75">
      <c r="B16" s="196"/>
      <c r="C16" s="194"/>
      <c r="D16" s="195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</row>
    <row r="17" spans="2:23" ht="13.5" thickBot="1">
      <c r="B17" s="196"/>
      <c r="C17" s="194"/>
      <c r="D17" s="195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</row>
    <row r="18" spans="2:23" ht="14.25" thickBot="1" thickTop="1">
      <c r="B18" s="197" t="s">
        <v>212</v>
      </c>
      <c r="C18" s="198" t="s">
        <v>213</v>
      </c>
      <c r="D18" s="199" t="s">
        <v>214</v>
      </c>
      <c r="E18" s="200" t="s">
        <v>215</v>
      </c>
      <c r="F18" s="200" t="s">
        <v>216</v>
      </c>
      <c r="G18" s="200" t="s">
        <v>217</v>
      </c>
      <c r="H18" s="200" t="s">
        <v>218</v>
      </c>
      <c r="I18" s="200" t="s">
        <v>219</v>
      </c>
      <c r="J18" s="201" t="s">
        <v>220</v>
      </c>
      <c r="K18" s="200" t="s">
        <v>221</v>
      </c>
      <c r="L18" s="200" t="s">
        <v>222</v>
      </c>
      <c r="M18" s="201" t="s">
        <v>223</v>
      </c>
      <c r="N18" s="202" t="s">
        <v>224</v>
      </c>
      <c r="O18" s="201" t="s">
        <v>225</v>
      </c>
      <c r="P18" s="200" t="s">
        <v>226</v>
      </c>
      <c r="Q18" s="200" t="s">
        <v>227</v>
      </c>
      <c r="R18" s="201" t="s">
        <v>228</v>
      </c>
      <c r="S18" s="203" t="s">
        <v>229</v>
      </c>
      <c r="T18" s="204"/>
      <c r="U18" s="204"/>
      <c r="V18" s="194"/>
      <c r="W18" s="194"/>
    </row>
    <row r="19" spans="2:23" ht="16.5" thickTop="1">
      <c r="B19" s="205">
        <v>1</v>
      </c>
      <c r="C19" s="206" t="s">
        <v>230</v>
      </c>
      <c r="D19" s="207"/>
      <c r="E19" s="208">
        <v>1</v>
      </c>
      <c r="F19" s="208">
        <v>2</v>
      </c>
      <c r="G19" s="209">
        <v>2</v>
      </c>
      <c r="H19" s="208">
        <v>2</v>
      </c>
      <c r="I19" s="208">
        <v>1</v>
      </c>
      <c r="J19" s="209">
        <v>1</v>
      </c>
      <c r="K19" s="208">
        <v>2</v>
      </c>
      <c r="L19" s="208">
        <v>2</v>
      </c>
      <c r="M19" s="209">
        <v>2</v>
      </c>
      <c r="N19" s="209">
        <v>1</v>
      </c>
      <c r="O19" s="209">
        <v>1</v>
      </c>
      <c r="P19" s="208">
        <v>1</v>
      </c>
      <c r="Q19" s="208">
        <f aca="true" t="shared" si="0" ref="Q19:Q47">COUNT(F19:P19)</f>
        <v>11</v>
      </c>
      <c r="R19" s="210"/>
      <c r="S19" s="211"/>
      <c r="T19" s="212"/>
      <c r="U19" s="212"/>
      <c r="V19" s="194"/>
      <c r="W19" s="194"/>
    </row>
    <row r="20" spans="2:23" ht="15.75">
      <c r="B20" s="213">
        <v>2</v>
      </c>
      <c r="C20" s="214" t="s">
        <v>231</v>
      </c>
      <c r="D20" s="215"/>
      <c r="E20" s="216">
        <v>1</v>
      </c>
      <c r="F20" s="216">
        <v>3</v>
      </c>
      <c r="G20" s="217">
        <v>4</v>
      </c>
      <c r="H20" s="216">
        <v>3</v>
      </c>
      <c r="I20" s="216">
        <v>4</v>
      </c>
      <c r="J20" s="217">
        <v>4</v>
      </c>
      <c r="K20" s="216">
        <v>3</v>
      </c>
      <c r="L20" s="216">
        <v>3</v>
      </c>
      <c r="M20" s="217">
        <v>4</v>
      </c>
      <c r="N20" s="217">
        <v>3</v>
      </c>
      <c r="O20" s="217">
        <v>3</v>
      </c>
      <c r="P20" s="216">
        <v>2</v>
      </c>
      <c r="Q20" s="216">
        <f t="shared" si="0"/>
        <v>11</v>
      </c>
      <c r="R20" s="218"/>
      <c r="S20" s="211"/>
      <c r="T20" s="212"/>
      <c r="U20" s="194"/>
      <c r="V20" s="194"/>
      <c r="W20" s="194"/>
    </row>
    <row r="21" spans="2:23" ht="15.75">
      <c r="B21" s="213">
        <v>3</v>
      </c>
      <c r="C21" s="214" t="s">
        <v>232</v>
      </c>
      <c r="D21" s="215"/>
      <c r="E21" s="216">
        <v>1</v>
      </c>
      <c r="F21" s="216">
        <v>3</v>
      </c>
      <c r="G21" s="217">
        <v>2</v>
      </c>
      <c r="H21" s="216">
        <v>1</v>
      </c>
      <c r="I21" s="216">
        <v>2</v>
      </c>
      <c r="J21" s="217">
        <v>2</v>
      </c>
      <c r="K21" s="216">
        <v>2</v>
      </c>
      <c r="L21" s="216">
        <v>3</v>
      </c>
      <c r="M21" s="217">
        <v>3</v>
      </c>
      <c r="N21" s="217">
        <v>2</v>
      </c>
      <c r="O21" s="217">
        <v>2</v>
      </c>
      <c r="P21" s="217">
        <v>1</v>
      </c>
      <c r="Q21" s="216">
        <f t="shared" si="0"/>
        <v>11</v>
      </c>
      <c r="R21" s="218"/>
      <c r="S21" s="211"/>
      <c r="T21" s="212"/>
      <c r="U21" s="212"/>
      <c r="V21" s="194"/>
      <c r="W21" s="194"/>
    </row>
    <row r="22" spans="2:23" ht="15.75">
      <c r="B22" s="213">
        <v>4</v>
      </c>
      <c r="C22" s="214" t="s">
        <v>233</v>
      </c>
      <c r="D22" s="215"/>
      <c r="E22" s="216">
        <v>1</v>
      </c>
      <c r="F22" s="216">
        <v>3</v>
      </c>
      <c r="G22" s="216">
        <v>3</v>
      </c>
      <c r="H22" s="217">
        <v>3</v>
      </c>
      <c r="I22" s="216">
        <v>2</v>
      </c>
      <c r="J22" s="217">
        <v>2</v>
      </c>
      <c r="K22" s="216">
        <v>3</v>
      </c>
      <c r="L22" s="216">
        <v>2</v>
      </c>
      <c r="M22" s="217">
        <v>2</v>
      </c>
      <c r="N22" s="217">
        <v>2</v>
      </c>
      <c r="O22" s="217">
        <v>3</v>
      </c>
      <c r="P22" s="216">
        <v>2</v>
      </c>
      <c r="Q22" s="216">
        <f t="shared" si="0"/>
        <v>11</v>
      </c>
      <c r="R22" s="218"/>
      <c r="S22" s="211"/>
      <c r="T22" s="212"/>
      <c r="U22" s="212"/>
      <c r="V22" s="194"/>
      <c r="W22" s="194"/>
    </row>
    <row r="23" spans="2:23" ht="15.75">
      <c r="B23" s="213">
        <v>5</v>
      </c>
      <c r="C23" s="214" t="s">
        <v>234</v>
      </c>
      <c r="D23" s="215"/>
      <c r="E23" s="216">
        <v>1</v>
      </c>
      <c r="F23" s="216">
        <v>3</v>
      </c>
      <c r="G23" s="217">
        <v>3</v>
      </c>
      <c r="H23" s="216">
        <v>3</v>
      </c>
      <c r="I23" s="216">
        <v>1</v>
      </c>
      <c r="J23" s="217">
        <v>2</v>
      </c>
      <c r="K23" s="216">
        <v>3</v>
      </c>
      <c r="L23" s="216">
        <v>3</v>
      </c>
      <c r="M23" s="217">
        <v>4</v>
      </c>
      <c r="N23" s="217">
        <v>3</v>
      </c>
      <c r="O23" s="217">
        <v>3</v>
      </c>
      <c r="P23" s="216">
        <v>2</v>
      </c>
      <c r="Q23" s="216">
        <f t="shared" si="0"/>
        <v>11</v>
      </c>
      <c r="R23" s="218"/>
      <c r="S23" s="211"/>
      <c r="T23" s="212"/>
      <c r="U23" s="194"/>
      <c r="V23" s="194"/>
      <c r="W23" s="194"/>
    </row>
    <row r="24" spans="2:23" ht="15.75">
      <c r="B24" s="213">
        <v>6</v>
      </c>
      <c r="C24" s="214" t="s">
        <v>235</v>
      </c>
      <c r="D24" s="215"/>
      <c r="E24" s="216">
        <v>1</v>
      </c>
      <c r="F24" s="216">
        <v>2</v>
      </c>
      <c r="G24" s="216">
        <v>1</v>
      </c>
      <c r="H24" s="217">
        <v>2</v>
      </c>
      <c r="I24" s="216">
        <v>1</v>
      </c>
      <c r="J24" s="217">
        <v>2</v>
      </c>
      <c r="K24" s="216">
        <v>1</v>
      </c>
      <c r="L24" s="216">
        <v>2</v>
      </c>
      <c r="M24" s="217">
        <v>1</v>
      </c>
      <c r="N24" s="217">
        <v>2</v>
      </c>
      <c r="O24" s="217">
        <v>1</v>
      </c>
      <c r="P24" s="216">
        <v>1</v>
      </c>
      <c r="Q24" s="216">
        <f t="shared" si="0"/>
        <v>11</v>
      </c>
      <c r="R24" s="218"/>
      <c r="S24" s="211"/>
      <c r="T24" s="212"/>
      <c r="U24" s="212"/>
      <c r="V24" s="194"/>
      <c r="W24" s="194"/>
    </row>
    <row r="25" spans="2:23" ht="15.75">
      <c r="B25" s="213">
        <v>7</v>
      </c>
      <c r="C25" s="214" t="s">
        <v>236</v>
      </c>
      <c r="D25" s="215"/>
      <c r="E25" s="216">
        <v>1</v>
      </c>
      <c r="F25" s="216">
        <v>3</v>
      </c>
      <c r="G25" s="216">
        <v>3</v>
      </c>
      <c r="H25" s="217">
        <v>3</v>
      </c>
      <c r="I25" s="216">
        <v>2</v>
      </c>
      <c r="J25" s="217">
        <v>2</v>
      </c>
      <c r="K25" s="216">
        <v>2</v>
      </c>
      <c r="L25" s="216">
        <v>3</v>
      </c>
      <c r="M25" s="217">
        <v>2</v>
      </c>
      <c r="N25" s="217">
        <v>2</v>
      </c>
      <c r="O25" s="217">
        <v>2</v>
      </c>
      <c r="P25" s="217">
        <v>2</v>
      </c>
      <c r="Q25" s="216">
        <f t="shared" si="0"/>
        <v>11</v>
      </c>
      <c r="R25" s="218"/>
      <c r="S25" s="211"/>
      <c r="T25" s="212"/>
      <c r="U25" s="212"/>
      <c r="V25" s="194"/>
      <c r="W25" s="194"/>
    </row>
    <row r="26" spans="2:23" ht="15.75">
      <c r="B26" s="213">
        <v>8</v>
      </c>
      <c r="C26" s="214" t="s">
        <v>237</v>
      </c>
      <c r="D26" s="215"/>
      <c r="E26" s="216">
        <v>1</v>
      </c>
      <c r="F26" s="216">
        <v>2</v>
      </c>
      <c r="G26" s="217">
        <v>1</v>
      </c>
      <c r="H26" s="216">
        <v>2</v>
      </c>
      <c r="I26" s="216">
        <v>1</v>
      </c>
      <c r="J26" s="217">
        <v>2</v>
      </c>
      <c r="K26" s="216">
        <v>1</v>
      </c>
      <c r="L26" s="216">
        <v>2</v>
      </c>
      <c r="M26" s="217">
        <v>1</v>
      </c>
      <c r="N26" s="217">
        <v>2</v>
      </c>
      <c r="O26" s="217">
        <v>1</v>
      </c>
      <c r="P26" s="216">
        <v>2</v>
      </c>
      <c r="Q26" s="216">
        <f t="shared" si="0"/>
        <v>11</v>
      </c>
      <c r="R26" s="218"/>
      <c r="S26" s="211"/>
      <c r="T26" s="212"/>
      <c r="U26" s="194"/>
      <c r="V26" s="194"/>
      <c r="W26" s="194"/>
    </row>
    <row r="27" spans="2:23" ht="15.75">
      <c r="B27" s="213">
        <v>9</v>
      </c>
      <c r="C27" s="214" t="s">
        <v>238</v>
      </c>
      <c r="D27" s="215"/>
      <c r="E27" s="216">
        <v>1</v>
      </c>
      <c r="F27" s="216">
        <v>4</v>
      </c>
      <c r="G27" s="217">
        <v>4</v>
      </c>
      <c r="H27" s="216">
        <v>2</v>
      </c>
      <c r="I27" s="216">
        <v>3</v>
      </c>
      <c r="J27" s="217">
        <v>2</v>
      </c>
      <c r="K27" s="216">
        <v>3</v>
      </c>
      <c r="L27" s="216">
        <v>4</v>
      </c>
      <c r="M27" s="217">
        <v>4</v>
      </c>
      <c r="N27" s="217">
        <v>3</v>
      </c>
      <c r="O27" s="217">
        <v>3</v>
      </c>
      <c r="P27" s="216">
        <v>2</v>
      </c>
      <c r="Q27" s="216">
        <f t="shared" si="0"/>
        <v>11</v>
      </c>
      <c r="R27" s="218"/>
      <c r="S27" s="211"/>
      <c r="T27" s="212"/>
      <c r="U27" s="212"/>
      <c r="V27" s="194"/>
      <c r="W27" s="194"/>
    </row>
    <row r="28" spans="2:23" ht="15.75">
      <c r="B28" s="213">
        <v>10</v>
      </c>
      <c r="C28" s="214" t="s">
        <v>239</v>
      </c>
      <c r="D28" s="215"/>
      <c r="E28" s="216">
        <v>1</v>
      </c>
      <c r="F28" s="216">
        <v>2</v>
      </c>
      <c r="G28" s="217">
        <v>3</v>
      </c>
      <c r="H28" s="216">
        <v>3</v>
      </c>
      <c r="I28" s="216">
        <v>2</v>
      </c>
      <c r="J28" s="217">
        <v>2</v>
      </c>
      <c r="K28" s="216">
        <v>2</v>
      </c>
      <c r="L28" s="216">
        <v>3</v>
      </c>
      <c r="M28" s="217">
        <v>3</v>
      </c>
      <c r="N28" s="217">
        <v>2</v>
      </c>
      <c r="O28" s="217">
        <v>2</v>
      </c>
      <c r="P28" s="216">
        <v>1</v>
      </c>
      <c r="Q28" s="216">
        <f t="shared" si="0"/>
        <v>11</v>
      </c>
      <c r="R28" s="218"/>
      <c r="S28" s="211"/>
      <c r="T28" s="212"/>
      <c r="U28" s="212"/>
      <c r="V28" s="194"/>
      <c r="W28" s="194"/>
    </row>
    <row r="29" spans="2:23" ht="15.75">
      <c r="B29" s="213">
        <v>11</v>
      </c>
      <c r="C29" s="214" t="s">
        <v>240</v>
      </c>
      <c r="D29" s="215"/>
      <c r="E29" s="216">
        <v>1</v>
      </c>
      <c r="F29" s="216">
        <v>2</v>
      </c>
      <c r="G29" s="216">
        <v>2</v>
      </c>
      <c r="H29" s="217">
        <v>2</v>
      </c>
      <c r="I29" s="216">
        <v>2</v>
      </c>
      <c r="J29" s="217">
        <v>2</v>
      </c>
      <c r="K29" s="216">
        <v>1</v>
      </c>
      <c r="L29" s="216">
        <v>2</v>
      </c>
      <c r="M29" s="217">
        <v>2</v>
      </c>
      <c r="N29" s="217">
        <v>1</v>
      </c>
      <c r="O29" s="217">
        <v>1</v>
      </c>
      <c r="P29" s="216">
        <v>2</v>
      </c>
      <c r="Q29" s="216">
        <f t="shared" si="0"/>
        <v>11</v>
      </c>
      <c r="R29" s="218"/>
      <c r="S29" s="211"/>
      <c r="T29" s="212"/>
      <c r="U29" s="194"/>
      <c r="V29" s="194"/>
      <c r="W29" s="194"/>
    </row>
    <row r="30" spans="2:23" ht="15.75">
      <c r="B30" s="213">
        <v>12</v>
      </c>
      <c r="C30" s="214" t="s">
        <v>241</v>
      </c>
      <c r="D30" s="215"/>
      <c r="E30" s="216">
        <v>1</v>
      </c>
      <c r="F30" s="216">
        <v>2</v>
      </c>
      <c r="G30" s="216">
        <v>2</v>
      </c>
      <c r="H30" s="217">
        <v>2</v>
      </c>
      <c r="I30" s="216">
        <v>1</v>
      </c>
      <c r="J30" s="217">
        <v>2</v>
      </c>
      <c r="K30" s="216">
        <v>2</v>
      </c>
      <c r="L30" s="216">
        <v>2</v>
      </c>
      <c r="M30" s="217">
        <v>2</v>
      </c>
      <c r="N30" s="217">
        <v>2</v>
      </c>
      <c r="O30" s="217">
        <v>1</v>
      </c>
      <c r="P30" s="216">
        <v>2</v>
      </c>
      <c r="Q30" s="216">
        <f t="shared" si="0"/>
        <v>11</v>
      </c>
      <c r="R30" s="218"/>
      <c r="S30" s="211"/>
      <c r="T30" s="212"/>
      <c r="U30" s="194"/>
      <c r="V30" s="194"/>
      <c r="W30" s="194"/>
    </row>
    <row r="31" spans="2:23" ht="15.75">
      <c r="B31" s="213">
        <v>13</v>
      </c>
      <c r="C31" s="214" t="s">
        <v>242</v>
      </c>
      <c r="D31" s="215"/>
      <c r="E31" s="216">
        <v>1</v>
      </c>
      <c r="F31" s="216">
        <v>2</v>
      </c>
      <c r="G31" s="217">
        <v>2</v>
      </c>
      <c r="H31" s="216">
        <v>2</v>
      </c>
      <c r="I31" s="216">
        <v>2</v>
      </c>
      <c r="J31" s="217">
        <v>2</v>
      </c>
      <c r="K31" s="216">
        <v>2</v>
      </c>
      <c r="L31" s="216">
        <v>2</v>
      </c>
      <c r="M31" s="217">
        <v>2</v>
      </c>
      <c r="N31" s="217">
        <v>2</v>
      </c>
      <c r="O31" s="217">
        <v>2</v>
      </c>
      <c r="P31" s="216">
        <v>1</v>
      </c>
      <c r="Q31" s="216">
        <f t="shared" si="0"/>
        <v>11</v>
      </c>
      <c r="R31" s="218"/>
      <c r="S31" s="211"/>
      <c r="T31" s="212"/>
      <c r="U31" s="194"/>
      <c r="V31" s="194"/>
      <c r="W31" s="194"/>
    </row>
    <row r="32" spans="2:23" ht="15.75">
      <c r="B32" s="213">
        <v>14</v>
      </c>
      <c r="C32" s="214" t="s">
        <v>243</v>
      </c>
      <c r="D32" s="215"/>
      <c r="E32" s="216">
        <v>1</v>
      </c>
      <c r="F32" s="216">
        <v>3</v>
      </c>
      <c r="G32" s="217">
        <v>2</v>
      </c>
      <c r="H32" s="216">
        <v>3</v>
      </c>
      <c r="I32" s="216">
        <v>3</v>
      </c>
      <c r="J32" s="217">
        <v>2</v>
      </c>
      <c r="K32" s="216">
        <v>2</v>
      </c>
      <c r="L32" s="216">
        <v>3</v>
      </c>
      <c r="M32" s="217">
        <v>3</v>
      </c>
      <c r="N32" s="217">
        <v>2</v>
      </c>
      <c r="O32" s="217">
        <v>2</v>
      </c>
      <c r="P32" s="216">
        <v>2</v>
      </c>
      <c r="Q32" s="216">
        <f t="shared" si="0"/>
        <v>11</v>
      </c>
      <c r="R32" s="218"/>
      <c r="S32" s="211"/>
      <c r="T32" s="212"/>
      <c r="U32" s="194"/>
      <c r="V32" s="194"/>
      <c r="W32" s="194"/>
    </row>
    <row r="33" spans="2:23" ht="15.75">
      <c r="B33" s="213">
        <v>15</v>
      </c>
      <c r="C33" s="214" t="s">
        <v>244</v>
      </c>
      <c r="D33" s="215"/>
      <c r="E33" s="216">
        <v>1</v>
      </c>
      <c r="F33" s="216">
        <v>2</v>
      </c>
      <c r="G33" s="216">
        <v>1</v>
      </c>
      <c r="H33" s="217">
        <v>2</v>
      </c>
      <c r="I33" s="216">
        <v>2</v>
      </c>
      <c r="J33" s="217">
        <v>2</v>
      </c>
      <c r="K33" s="216">
        <v>2</v>
      </c>
      <c r="L33" s="216">
        <v>2</v>
      </c>
      <c r="M33" s="217">
        <v>2</v>
      </c>
      <c r="N33" s="217">
        <v>1</v>
      </c>
      <c r="O33" s="217">
        <v>2</v>
      </c>
      <c r="P33" s="216">
        <v>1</v>
      </c>
      <c r="Q33" s="216">
        <f t="shared" si="0"/>
        <v>11</v>
      </c>
      <c r="R33" s="218"/>
      <c r="S33" s="211"/>
      <c r="T33" s="212"/>
      <c r="U33" s="194"/>
      <c r="V33" s="194"/>
      <c r="W33" s="194"/>
    </row>
    <row r="34" spans="2:23" ht="15.75">
      <c r="B34" s="213">
        <v>16</v>
      </c>
      <c r="C34" s="214" t="s">
        <v>245</v>
      </c>
      <c r="D34" s="215"/>
      <c r="E34" s="216">
        <v>1</v>
      </c>
      <c r="F34" s="216">
        <v>1</v>
      </c>
      <c r="G34" s="216">
        <v>1</v>
      </c>
      <c r="H34" s="217">
        <v>1</v>
      </c>
      <c r="I34" s="216">
        <v>1</v>
      </c>
      <c r="J34" s="217">
        <v>1</v>
      </c>
      <c r="K34" s="216">
        <v>1</v>
      </c>
      <c r="L34" s="216">
        <v>1</v>
      </c>
      <c r="M34" s="217">
        <v>1</v>
      </c>
      <c r="N34" s="217">
        <v>1</v>
      </c>
      <c r="O34" s="217">
        <v>1</v>
      </c>
      <c r="P34" s="216">
        <v>1</v>
      </c>
      <c r="Q34" s="216">
        <f t="shared" si="0"/>
        <v>11</v>
      </c>
      <c r="R34" s="218"/>
      <c r="S34" s="211"/>
      <c r="T34" s="212"/>
      <c r="U34" s="194"/>
      <c r="V34" s="194"/>
      <c r="W34" s="194"/>
    </row>
    <row r="35" spans="2:23" ht="15.75">
      <c r="B35" s="213">
        <v>17</v>
      </c>
      <c r="C35" s="214" t="s">
        <v>246</v>
      </c>
      <c r="D35" s="215"/>
      <c r="E35" s="216">
        <v>1</v>
      </c>
      <c r="F35" s="216">
        <v>1</v>
      </c>
      <c r="G35" s="217">
        <v>1</v>
      </c>
      <c r="H35" s="216">
        <v>1</v>
      </c>
      <c r="I35" s="216">
        <v>1</v>
      </c>
      <c r="J35" s="217">
        <v>1</v>
      </c>
      <c r="K35" s="216">
        <v>1</v>
      </c>
      <c r="L35" s="216">
        <v>1</v>
      </c>
      <c r="M35" s="217">
        <v>1</v>
      </c>
      <c r="N35" s="217">
        <v>1</v>
      </c>
      <c r="O35" s="217">
        <v>1</v>
      </c>
      <c r="P35" s="216">
        <v>1</v>
      </c>
      <c r="Q35" s="216">
        <f t="shared" si="0"/>
        <v>11</v>
      </c>
      <c r="R35" s="218"/>
      <c r="S35" s="211"/>
      <c r="T35" s="212"/>
      <c r="U35" s="194"/>
      <c r="V35" s="194"/>
      <c r="W35" s="194"/>
    </row>
    <row r="36" spans="2:23" ht="15.75">
      <c r="B36" s="213">
        <v>18</v>
      </c>
      <c r="C36" s="214" t="s">
        <v>247</v>
      </c>
      <c r="D36" s="215"/>
      <c r="E36" s="216">
        <v>1</v>
      </c>
      <c r="F36" s="216">
        <v>3</v>
      </c>
      <c r="G36" s="217">
        <v>3</v>
      </c>
      <c r="H36" s="216">
        <v>4</v>
      </c>
      <c r="I36" s="216">
        <v>2</v>
      </c>
      <c r="J36" s="217">
        <v>3</v>
      </c>
      <c r="K36" s="216">
        <v>3</v>
      </c>
      <c r="L36" s="216">
        <v>3</v>
      </c>
      <c r="M36" s="217">
        <v>3</v>
      </c>
      <c r="N36" s="217">
        <v>2</v>
      </c>
      <c r="O36" s="217">
        <v>2</v>
      </c>
      <c r="P36" s="216"/>
      <c r="Q36" s="216">
        <f t="shared" si="0"/>
        <v>10</v>
      </c>
      <c r="R36" s="218"/>
      <c r="S36" s="211"/>
      <c r="T36" s="212"/>
      <c r="U36" s="194"/>
      <c r="V36" s="194"/>
      <c r="W36" s="194"/>
    </row>
    <row r="37" spans="2:23" ht="15.75">
      <c r="B37" s="213">
        <v>19</v>
      </c>
      <c r="C37" s="214" t="s">
        <v>248</v>
      </c>
      <c r="D37" s="215"/>
      <c r="E37" s="216">
        <v>1</v>
      </c>
      <c r="F37" s="216">
        <v>1</v>
      </c>
      <c r="G37" s="216">
        <v>1</v>
      </c>
      <c r="H37" s="217">
        <v>1</v>
      </c>
      <c r="I37" s="216">
        <v>1</v>
      </c>
      <c r="J37" s="217">
        <v>1</v>
      </c>
      <c r="K37" s="216">
        <v>1</v>
      </c>
      <c r="L37" s="216">
        <v>1</v>
      </c>
      <c r="M37" s="217">
        <v>1</v>
      </c>
      <c r="N37" s="217">
        <v>1</v>
      </c>
      <c r="O37" s="217">
        <v>1</v>
      </c>
      <c r="P37" s="216">
        <v>1</v>
      </c>
      <c r="Q37" s="216">
        <f t="shared" si="0"/>
        <v>11</v>
      </c>
      <c r="R37" s="218"/>
      <c r="S37" s="211"/>
      <c r="T37" s="212"/>
      <c r="U37" s="194"/>
      <c r="V37" s="194"/>
      <c r="W37" s="194"/>
    </row>
    <row r="38" spans="2:23" ht="15.75">
      <c r="B38" s="213">
        <v>20</v>
      </c>
      <c r="C38" s="214" t="s">
        <v>249</v>
      </c>
      <c r="D38" s="215"/>
      <c r="E38" s="216">
        <v>1</v>
      </c>
      <c r="F38" s="216">
        <v>3</v>
      </c>
      <c r="G38" s="217">
        <v>3</v>
      </c>
      <c r="H38" s="216">
        <v>4</v>
      </c>
      <c r="I38" s="216">
        <v>2</v>
      </c>
      <c r="J38" s="217">
        <v>4</v>
      </c>
      <c r="K38" s="216">
        <v>3</v>
      </c>
      <c r="L38" s="216">
        <v>3</v>
      </c>
      <c r="M38" s="217">
        <v>3</v>
      </c>
      <c r="N38" s="217">
        <v>2</v>
      </c>
      <c r="O38" s="217">
        <v>2</v>
      </c>
      <c r="P38" s="216">
        <v>2</v>
      </c>
      <c r="Q38" s="216">
        <f t="shared" si="0"/>
        <v>11</v>
      </c>
      <c r="R38" s="218"/>
      <c r="S38" s="211"/>
      <c r="T38" s="212"/>
      <c r="U38" s="194"/>
      <c r="V38" s="194"/>
      <c r="W38" s="194"/>
    </row>
    <row r="39" spans="2:23" ht="15.75">
      <c r="B39" s="213">
        <v>21</v>
      </c>
      <c r="C39" s="214" t="s">
        <v>250</v>
      </c>
      <c r="D39" s="215"/>
      <c r="E39" s="216">
        <v>1</v>
      </c>
      <c r="F39" s="216">
        <v>1</v>
      </c>
      <c r="G39" s="217">
        <v>1</v>
      </c>
      <c r="H39" s="216">
        <v>1</v>
      </c>
      <c r="I39" s="216">
        <v>1</v>
      </c>
      <c r="J39" s="217">
        <v>1</v>
      </c>
      <c r="K39" s="216">
        <v>1</v>
      </c>
      <c r="L39" s="216">
        <v>1</v>
      </c>
      <c r="M39" s="217">
        <v>1</v>
      </c>
      <c r="N39" s="217">
        <v>1</v>
      </c>
      <c r="O39" s="217">
        <v>1</v>
      </c>
      <c r="P39" s="216">
        <v>1</v>
      </c>
      <c r="Q39" s="216">
        <f t="shared" si="0"/>
        <v>11</v>
      </c>
      <c r="R39" s="218"/>
      <c r="S39" s="211"/>
      <c r="T39" s="212"/>
      <c r="U39" s="194"/>
      <c r="V39" s="194"/>
      <c r="W39" s="194"/>
    </row>
    <row r="40" spans="2:23" ht="15.75">
      <c r="B40" s="213">
        <v>22</v>
      </c>
      <c r="C40" s="214" t="s">
        <v>251</v>
      </c>
      <c r="D40" s="215"/>
      <c r="E40" s="216">
        <v>1</v>
      </c>
      <c r="F40" s="216">
        <v>1</v>
      </c>
      <c r="G40" s="216">
        <v>1</v>
      </c>
      <c r="H40" s="217">
        <v>1</v>
      </c>
      <c r="I40" s="216">
        <v>1</v>
      </c>
      <c r="J40" s="217">
        <v>1</v>
      </c>
      <c r="K40" s="216">
        <v>1</v>
      </c>
      <c r="L40" s="216">
        <v>1</v>
      </c>
      <c r="M40" s="217">
        <v>1</v>
      </c>
      <c r="N40" s="217">
        <v>1</v>
      </c>
      <c r="O40" s="217">
        <v>1</v>
      </c>
      <c r="P40" s="216">
        <v>1</v>
      </c>
      <c r="Q40" s="216">
        <f t="shared" si="0"/>
        <v>11</v>
      </c>
      <c r="R40" s="218"/>
      <c r="S40" s="211"/>
      <c r="T40" s="212"/>
      <c r="U40" s="194"/>
      <c r="V40" s="194"/>
      <c r="W40" s="194"/>
    </row>
    <row r="41" spans="2:23" ht="15.75">
      <c r="B41" s="213">
        <v>23</v>
      </c>
      <c r="C41" s="214" t="s">
        <v>252</v>
      </c>
      <c r="D41" s="215"/>
      <c r="E41" s="216">
        <v>1</v>
      </c>
      <c r="F41" s="216">
        <v>2</v>
      </c>
      <c r="G41" s="216">
        <v>1</v>
      </c>
      <c r="H41" s="217">
        <v>1</v>
      </c>
      <c r="I41" s="216">
        <v>1</v>
      </c>
      <c r="J41" s="217">
        <v>2</v>
      </c>
      <c r="K41" s="216">
        <v>1</v>
      </c>
      <c r="L41" s="216">
        <v>1</v>
      </c>
      <c r="M41" s="217">
        <v>2</v>
      </c>
      <c r="N41" s="217">
        <v>1</v>
      </c>
      <c r="O41" s="217">
        <v>1</v>
      </c>
      <c r="P41" s="216">
        <v>2</v>
      </c>
      <c r="Q41" s="216">
        <f t="shared" si="0"/>
        <v>11</v>
      </c>
      <c r="R41" s="218"/>
      <c r="S41" s="211"/>
      <c r="T41" s="212"/>
      <c r="U41" s="194"/>
      <c r="V41" s="194"/>
      <c r="W41" s="194"/>
    </row>
    <row r="42" spans="2:23" ht="15.75">
      <c r="B42" s="213">
        <v>24</v>
      </c>
      <c r="C42" s="214" t="s">
        <v>253</v>
      </c>
      <c r="D42" s="215"/>
      <c r="E42" s="216">
        <v>1</v>
      </c>
      <c r="F42" s="216">
        <v>3</v>
      </c>
      <c r="G42" s="216">
        <v>3</v>
      </c>
      <c r="H42" s="217">
        <v>4</v>
      </c>
      <c r="I42" s="216">
        <v>3</v>
      </c>
      <c r="J42" s="217">
        <v>2</v>
      </c>
      <c r="K42" s="216">
        <v>3</v>
      </c>
      <c r="L42" s="216">
        <v>3</v>
      </c>
      <c r="M42" s="217">
        <v>3</v>
      </c>
      <c r="N42" s="217">
        <v>1</v>
      </c>
      <c r="O42" s="217">
        <v>2</v>
      </c>
      <c r="P42" s="216">
        <v>1</v>
      </c>
      <c r="Q42" s="216">
        <f t="shared" si="0"/>
        <v>11</v>
      </c>
      <c r="R42" s="218"/>
      <c r="S42" s="211"/>
      <c r="T42" s="212"/>
      <c r="U42" s="194"/>
      <c r="V42" s="194"/>
      <c r="W42" s="194"/>
    </row>
    <row r="43" spans="2:23" ht="15.75">
      <c r="B43" s="213">
        <v>25</v>
      </c>
      <c r="C43" s="214" t="s">
        <v>254</v>
      </c>
      <c r="D43" s="215"/>
      <c r="E43" s="216">
        <v>1</v>
      </c>
      <c r="F43" s="216">
        <v>4</v>
      </c>
      <c r="G43" s="216">
        <v>3</v>
      </c>
      <c r="H43" s="217">
        <v>4</v>
      </c>
      <c r="I43" s="216">
        <v>3</v>
      </c>
      <c r="J43" s="217">
        <v>3</v>
      </c>
      <c r="K43" s="216">
        <v>4</v>
      </c>
      <c r="L43" s="216">
        <v>4</v>
      </c>
      <c r="M43" s="217">
        <v>3</v>
      </c>
      <c r="N43" s="217">
        <v>2</v>
      </c>
      <c r="O43" s="217">
        <v>2</v>
      </c>
      <c r="P43" s="216">
        <v>2</v>
      </c>
      <c r="Q43" s="216">
        <f t="shared" si="0"/>
        <v>11</v>
      </c>
      <c r="R43" s="218"/>
      <c r="S43" s="211"/>
      <c r="T43" s="212"/>
      <c r="U43" s="194"/>
      <c r="V43" s="194"/>
      <c r="W43" s="194"/>
    </row>
    <row r="44" spans="2:23" ht="15.75">
      <c r="B44" s="213">
        <v>26</v>
      </c>
      <c r="C44" s="214" t="s">
        <v>255</v>
      </c>
      <c r="D44" s="215"/>
      <c r="E44" s="216">
        <v>1</v>
      </c>
      <c r="F44" s="216">
        <v>2</v>
      </c>
      <c r="G44" s="216">
        <v>1</v>
      </c>
      <c r="H44" s="217">
        <v>1</v>
      </c>
      <c r="I44" s="216">
        <v>1</v>
      </c>
      <c r="J44" s="217">
        <v>2</v>
      </c>
      <c r="K44" s="216">
        <v>2</v>
      </c>
      <c r="L44" s="216">
        <v>2</v>
      </c>
      <c r="M44" s="217">
        <v>2</v>
      </c>
      <c r="N44" s="216">
        <v>2</v>
      </c>
      <c r="O44" s="217">
        <v>1</v>
      </c>
      <c r="P44" s="216">
        <v>1</v>
      </c>
      <c r="Q44" s="216">
        <f t="shared" si="0"/>
        <v>11</v>
      </c>
      <c r="R44" s="218"/>
      <c r="S44" s="211"/>
      <c r="T44" s="212"/>
      <c r="U44" s="194"/>
      <c r="V44" s="194"/>
      <c r="W44" s="194"/>
    </row>
    <row r="45" spans="2:23" ht="15.75">
      <c r="B45" s="213">
        <v>27</v>
      </c>
      <c r="C45" s="214" t="s">
        <v>256</v>
      </c>
      <c r="D45" s="215"/>
      <c r="E45" s="216">
        <v>1</v>
      </c>
      <c r="F45" s="216">
        <v>2</v>
      </c>
      <c r="G45" s="217">
        <v>2</v>
      </c>
      <c r="H45" s="216">
        <v>3</v>
      </c>
      <c r="I45" s="216">
        <v>2</v>
      </c>
      <c r="J45" s="217">
        <v>2</v>
      </c>
      <c r="K45" s="216">
        <v>3</v>
      </c>
      <c r="L45" s="216">
        <v>3</v>
      </c>
      <c r="M45" s="217">
        <v>2</v>
      </c>
      <c r="N45" s="216">
        <v>2</v>
      </c>
      <c r="O45" s="217">
        <v>1</v>
      </c>
      <c r="P45" s="216">
        <v>2</v>
      </c>
      <c r="Q45" s="216">
        <f t="shared" si="0"/>
        <v>11</v>
      </c>
      <c r="R45" s="218"/>
      <c r="S45" s="211"/>
      <c r="T45" s="212"/>
      <c r="U45" s="194"/>
      <c r="V45" s="194"/>
      <c r="W45" s="194"/>
    </row>
    <row r="46" spans="2:23" ht="15.75">
      <c r="B46" s="213">
        <v>28</v>
      </c>
      <c r="C46" s="214" t="s">
        <v>257</v>
      </c>
      <c r="D46" s="215"/>
      <c r="E46" s="216">
        <v>1</v>
      </c>
      <c r="F46" s="216">
        <v>2</v>
      </c>
      <c r="G46" s="217">
        <v>2</v>
      </c>
      <c r="H46" s="216">
        <v>2</v>
      </c>
      <c r="I46" s="216">
        <v>1</v>
      </c>
      <c r="J46" s="217">
        <v>1</v>
      </c>
      <c r="K46" s="216">
        <v>3</v>
      </c>
      <c r="L46" s="216">
        <v>3</v>
      </c>
      <c r="M46" s="217">
        <v>2</v>
      </c>
      <c r="N46" s="216">
        <v>1</v>
      </c>
      <c r="O46" s="217">
        <v>2</v>
      </c>
      <c r="P46" s="216">
        <v>1</v>
      </c>
      <c r="Q46" s="216">
        <f t="shared" si="0"/>
        <v>11</v>
      </c>
      <c r="R46" s="218"/>
      <c r="S46" s="211"/>
      <c r="T46" s="212"/>
      <c r="U46" s="194"/>
      <c r="V46" s="194"/>
      <c r="W46" s="194"/>
    </row>
    <row r="47" spans="2:23" ht="15.75">
      <c r="B47" s="213">
        <v>29</v>
      </c>
      <c r="C47" s="214" t="s">
        <v>258</v>
      </c>
      <c r="D47" s="215"/>
      <c r="E47" s="216">
        <v>1</v>
      </c>
      <c r="F47" s="216">
        <v>2</v>
      </c>
      <c r="G47" s="216">
        <v>2</v>
      </c>
      <c r="H47" s="217">
        <v>3</v>
      </c>
      <c r="I47" s="216">
        <v>1</v>
      </c>
      <c r="J47" s="217">
        <v>2</v>
      </c>
      <c r="K47" s="216">
        <v>2</v>
      </c>
      <c r="L47" s="216">
        <v>3</v>
      </c>
      <c r="M47" s="217">
        <v>1</v>
      </c>
      <c r="N47" s="216">
        <v>1</v>
      </c>
      <c r="O47" s="217">
        <v>3</v>
      </c>
      <c r="P47" s="216">
        <v>2</v>
      </c>
      <c r="Q47" s="216">
        <f t="shared" si="0"/>
        <v>11</v>
      </c>
      <c r="R47" s="218"/>
      <c r="S47" s="211"/>
      <c r="T47" s="212"/>
      <c r="U47" s="194"/>
      <c r="V47" s="194"/>
      <c r="W47" s="194"/>
    </row>
    <row r="48" spans="2:23" ht="15.75">
      <c r="B48" s="219"/>
      <c r="C48" s="220"/>
      <c r="D48" s="221"/>
      <c r="E48" s="222"/>
      <c r="F48" s="222"/>
      <c r="G48" s="222"/>
      <c r="H48" s="222"/>
      <c r="I48" s="222"/>
      <c r="J48" s="222"/>
      <c r="K48" s="222"/>
      <c r="L48" s="222"/>
      <c r="M48" s="222"/>
      <c r="N48" s="217"/>
      <c r="O48" s="217"/>
      <c r="P48" s="222"/>
      <c r="Q48" s="217"/>
      <c r="R48" s="217"/>
      <c r="S48" s="223"/>
      <c r="T48" s="194"/>
      <c r="U48" s="194"/>
      <c r="V48" s="194"/>
      <c r="W48" s="194"/>
    </row>
    <row r="49" spans="2:23" ht="16.5" thickBot="1">
      <c r="B49" s="219"/>
      <c r="C49" s="224" t="s">
        <v>259</v>
      </c>
      <c r="D49" s="221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17"/>
      <c r="R49" s="217"/>
      <c r="S49" s="226"/>
      <c r="T49" s="194"/>
      <c r="U49" s="194"/>
      <c r="V49" s="194"/>
      <c r="W49" s="194"/>
    </row>
    <row r="50" spans="2:23" ht="16.5" thickTop="1">
      <c r="B50" s="227"/>
      <c r="C50" s="228"/>
      <c r="D50" s="229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194"/>
      <c r="T50" s="194"/>
      <c r="U50" s="194"/>
      <c r="V50" s="194"/>
      <c r="W50" s="194"/>
    </row>
    <row r="53" ht="12.75">
      <c r="B53" s="230"/>
    </row>
    <row r="54" ht="12.75">
      <c r="B54" s="230"/>
    </row>
    <row r="55" ht="12.75">
      <c r="B55" s="230"/>
    </row>
    <row r="56" ht="12.75">
      <c r="B56" s="230"/>
    </row>
    <row r="58" ht="12.75">
      <c r="C58" s="231"/>
    </row>
    <row r="59" ht="12.75">
      <c r="C59" s="212"/>
    </row>
    <row r="60" ht="12.75">
      <c r="C60" s="231"/>
    </row>
    <row r="61" ht="12.75">
      <c r="C61" s="231"/>
    </row>
    <row r="62" ht="12.75">
      <c r="C62" s="231"/>
    </row>
    <row r="63" ht="12.75">
      <c r="C63" s="231"/>
    </row>
    <row r="64" ht="12.75">
      <c r="C64" s="231"/>
    </row>
    <row r="65" ht="12.75">
      <c r="C65" s="231"/>
    </row>
  </sheetData>
  <sheetProtection/>
  <printOptions headings="1"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U46"/>
  <sheetViews>
    <sheetView showGridLines="0" zoomScalePageLayoutView="0" workbookViewId="0" topLeftCell="A1">
      <selection activeCell="K68" sqref="K68"/>
    </sheetView>
  </sheetViews>
  <sheetFormatPr defaultColWidth="12.625" defaultRowHeight="12.75"/>
  <cols>
    <col min="1" max="1" width="5.75390625" style="233" customWidth="1"/>
    <col min="2" max="2" width="19.00390625" style="233" customWidth="1"/>
    <col min="3" max="44" width="4.875" style="233" customWidth="1"/>
    <col min="45" max="45" width="3.75390625" style="233" customWidth="1"/>
    <col min="46" max="16384" width="12.625" style="233" customWidth="1"/>
  </cols>
  <sheetData>
    <row r="2" ht="20.25">
      <c r="B2" s="232" t="s">
        <v>260</v>
      </c>
    </row>
    <row r="3" s="234" customFormat="1" ht="6.75" customHeight="1"/>
    <row r="4" s="234" customFormat="1" ht="14.25">
      <c r="B4" s="81" t="s">
        <v>261</v>
      </c>
    </row>
    <row r="5" s="234" customFormat="1" ht="14.25">
      <c r="B5" s="81" t="s">
        <v>262</v>
      </c>
    </row>
    <row r="6" s="234" customFormat="1" ht="14.25">
      <c r="B6" s="81" t="s">
        <v>263</v>
      </c>
    </row>
    <row r="7" s="234" customFormat="1" ht="14.25">
      <c r="B7" s="81" t="s">
        <v>264</v>
      </c>
    </row>
    <row r="8" s="234" customFormat="1" ht="14.25">
      <c r="B8" s="81" t="s">
        <v>265</v>
      </c>
    </row>
    <row r="9" s="234" customFormat="1" ht="14.25">
      <c r="B9" s="81" t="s">
        <v>266</v>
      </c>
    </row>
    <row r="10" s="234" customFormat="1" ht="14.25">
      <c r="B10" s="81" t="s">
        <v>267</v>
      </c>
    </row>
    <row r="11" s="234" customFormat="1" ht="14.25">
      <c r="B11" s="81" t="s">
        <v>268</v>
      </c>
    </row>
    <row r="12" s="234" customFormat="1" ht="14.25">
      <c r="B12" s="81" t="s">
        <v>269</v>
      </c>
    </row>
    <row r="13" s="235" customFormat="1" ht="7.5" customHeight="1" thickBot="1"/>
    <row r="14" ht="22.5" customHeight="1">
      <c r="B14" s="236" t="s">
        <v>270</v>
      </c>
    </row>
    <row r="15" ht="12.75">
      <c r="B15" s="233" t="s">
        <v>282</v>
      </c>
    </row>
    <row r="16" ht="13.5" thickBot="1"/>
    <row r="17" spans="2:47" ht="16.5" thickTop="1">
      <c r="B17" s="237" t="s">
        <v>283</v>
      </c>
      <c r="C17" s="295">
        <v>1</v>
      </c>
      <c r="D17" s="296"/>
      <c r="E17" s="295">
        <v>2</v>
      </c>
      <c r="F17" s="296"/>
      <c r="G17" s="295">
        <v>3</v>
      </c>
      <c r="H17" s="296"/>
      <c r="I17" s="295">
        <v>4</v>
      </c>
      <c r="J17" s="296"/>
      <c r="K17" s="295">
        <v>5</v>
      </c>
      <c r="L17" s="296"/>
      <c r="M17" s="295">
        <v>6</v>
      </c>
      <c r="N17" s="296"/>
      <c r="O17" s="295">
        <v>7</v>
      </c>
      <c r="P17" s="296"/>
      <c r="Q17" s="295">
        <v>8</v>
      </c>
      <c r="R17" s="296"/>
      <c r="S17" s="295">
        <v>9</v>
      </c>
      <c r="T17" s="296"/>
      <c r="U17" s="295">
        <v>10</v>
      </c>
      <c r="V17" s="296"/>
      <c r="W17" s="295">
        <v>11</v>
      </c>
      <c r="X17" s="296"/>
      <c r="Y17" s="295">
        <v>12</v>
      </c>
      <c r="Z17" s="296"/>
      <c r="AA17" s="295">
        <v>13</v>
      </c>
      <c r="AB17" s="296"/>
      <c r="AC17" s="295">
        <v>14</v>
      </c>
      <c r="AD17" s="296"/>
      <c r="AE17" s="295">
        <v>15</v>
      </c>
      <c r="AF17" s="296"/>
      <c r="AG17" s="295">
        <v>16</v>
      </c>
      <c r="AH17" s="296"/>
      <c r="AI17" s="295">
        <v>17</v>
      </c>
      <c r="AJ17" s="296"/>
      <c r="AK17" s="295">
        <v>18</v>
      </c>
      <c r="AL17" s="296"/>
      <c r="AM17" s="295">
        <v>19</v>
      </c>
      <c r="AN17" s="296"/>
      <c r="AO17" s="295">
        <v>20</v>
      </c>
      <c r="AP17" s="296"/>
      <c r="AQ17" s="295">
        <v>21</v>
      </c>
      <c r="AR17" s="296"/>
      <c r="AS17" s="238"/>
      <c r="AT17" s="297" t="s">
        <v>271</v>
      </c>
      <c r="AU17" s="298"/>
    </row>
    <row r="18" spans="2:47" ht="16.5" thickBot="1">
      <c r="B18" s="239" t="s">
        <v>272</v>
      </c>
      <c r="C18" s="240" t="s">
        <v>273</v>
      </c>
      <c r="D18" s="241" t="s">
        <v>274</v>
      </c>
      <c r="E18" s="240" t="s">
        <v>273</v>
      </c>
      <c r="F18" s="241" t="s">
        <v>274</v>
      </c>
      <c r="G18" s="240" t="s">
        <v>273</v>
      </c>
      <c r="H18" s="241" t="s">
        <v>274</v>
      </c>
      <c r="I18" s="240" t="s">
        <v>273</v>
      </c>
      <c r="J18" s="241" t="s">
        <v>274</v>
      </c>
      <c r="K18" s="240" t="s">
        <v>273</v>
      </c>
      <c r="L18" s="241" t="s">
        <v>274</v>
      </c>
      <c r="M18" s="240" t="s">
        <v>273</v>
      </c>
      <c r="N18" s="241" t="s">
        <v>274</v>
      </c>
      <c r="O18" s="240" t="s">
        <v>273</v>
      </c>
      <c r="P18" s="241" t="s">
        <v>274</v>
      </c>
      <c r="Q18" s="240" t="s">
        <v>273</v>
      </c>
      <c r="R18" s="241" t="s">
        <v>274</v>
      </c>
      <c r="S18" s="240" t="s">
        <v>273</v>
      </c>
      <c r="T18" s="241" t="s">
        <v>274</v>
      </c>
      <c r="U18" s="240" t="s">
        <v>273</v>
      </c>
      <c r="V18" s="241" t="s">
        <v>274</v>
      </c>
      <c r="W18" s="240" t="s">
        <v>273</v>
      </c>
      <c r="X18" s="241" t="s">
        <v>274</v>
      </c>
      <c r="Y18" s="240" t="s">
        <v>273</v>
      </c>
      <c r="Z18" s="241" t="s">
        <v>274</v>
      </c>
      <c r="AA18" s="240" t="s">
        <v>273</v>
      </c>
      <c r="AB18" s="241" t="s">
        <v>274</v>
      </c>
      <c r="AC18" s="240" t="s">
        <v>273</v>
      </c>
      <c r="AD18" s="241" t="s">
        <v>274</v>
      </c>
      <c r="AE18" s="240" t="s">
        <v>273</v>
      </c>
      <c r="AF18" s="241" t="s">
        <v>274</v>
      </c>
      <c r="AG18" s="240" t="s">
        <v>273</v>
      </c>
      <c r="AH18" s="241" t="s">
        <v>274</v>
      </c>
      <c r="AI18" s="240" t="s">
        <v>273</v>
      </c>
      <c r="AJ18" s="241" t="s">
        <v>274</v>
      </c>
      <c r="AK18" s="240" t="s">
        <v>273</v>
      </c>
      <c r="AL18" s="241" t="s">
        <v>274</v>
      </c>
      <c r="AM18" s="240" t="s">
        <v>273</v>
      </c>
      <c r="AN18" s="241" t="s">
        <v>274</v>
      </c>
      <c r="AO18" s="240" t="s">
        <v>273</v>
      </c>
      <c r="AP18" s="241" t="s">
        <v>274</v>
      </c>
      <c r="AQ18" s="240" t="s">
        <v>273</v>
      </c>
      <c r="AR18" s="241" t="s">
        <v>274</v>
      </c>
      <c r="AS18" s="238"/>
      <c r="AT18" s="242" t="s">
        <v>17</v>
      </c>
      <c r="AU18" s="243" t="s">
        <v>275</v>
      </c>
    </row>
    <row r="19" spans="2:47" ht="16.5" thickTop="1">
      <c r="B19" s="244" t="s">
        <v>230</v>
      </c>
      <c r="C19" s="245">
        <v>8</v>
      </c>
      <c r="D19" s="246"/>
      <c r="E19" s="245"/>
      <c r="F19" s="246"/>
      <c r="G19" s="245"/>
      <c r="H19" s="246"/>
      <c r="I19" s="245"/>
      <c r="J19" s="246"/>
      <c r="K19" s="245">
        <v>9</v>
      </c>
      <c r="L19" s="246"/>
      <c r="M19" s="245"/>
      <c r="N19" s="246"/>
      <c r="O19" s="245"/>
      <c r="P19" s="246"/>
      <c r="Q19" s="245"/>
      <c r="R19" s="246"/>
      <c r="S19" s="245"/>
      <c r="T19" s="246"/>
      <c r="U19" s="245">
        <v>12</v>
      </c>
      <c r="V19" s="246"/>
      <c r="W19" s="245"/>
      <c r="X19" s="246"/>
      <c r="Y19" s="245"/>
      <c r="Z19" s="246"/>
      <c r="AA19" s="245"/>
      <c r="AB19" s="246"/>
      <c r="AC19" s="245"/>
      <c r="AD19" s="246"/>
      <c r="AE19" s="245"/>
      <c r="AF19" s="246"/>
      <c r="AG19" s="245"/>
      <c r="AH19" s="246"/>
      <c r="AI19" s="245"/>
      <c r="AJ19" s="246"/>
      <c r="AK19" s="245"/>
      <c r="AL19" s="246"/>
      <c r="AM19" s="245"/>
      <c r="AN19" s="246"/>
      <c r="AO19" s="245">
        <v>17</v>
      </c>
      <c r="AP19" s="246"/>
      <c r="AQ19" s="245"/>
      <c r="AR19" s="246"/>
      <c r="AS19" s="238"/>
      <c r="AT19" s="247"/>
      <c r="AU19" s="248"/>
    </row>
    <row r="20" spans="2:47" ht="15.75">
      <c r="B20" s="249" t="s">
        <v>231</v>
      </c>
      <c r="C20" s="250"/>
      <c r="D20" s="251"/>
      <c r="E20" s="250">
        <v>2</v>
      </c>
      <c r="F20" s="251"/>
      <c r="G20" s="250"/>
      <c r="H20" s="251"/>
      <c r="I20" s="250"/>
      <c r="J20" s="251"/>
      <c r="K20" s="250"/>
      <c r="L20" s="251"/>
      <c r="M20" s="250"/>
      <c r="N20" s="251"/>
      <c r="O20" s="250"/>
      <c r="P20" s="251">
        <v>1</v>
      </c>
      <c r="Q20" s="250"/>
      <c r="R20" s="251"/>
      <c r="S20" s="250">
        <v>13</v>
      </c>
      <c r="T20" s="251"/>
      <c r="U20" s="250"/>
      <c r="V20" s="251"/>
      <c r="W20" s="250">
        <v>2</v>
      </c>
      <c r="X20" s="251"/>
      <c r="Y20" s="250"/>
      <c r="Z20" s="251"/>
      <c r="AA20" s="250">
        <v>1</v>
      </c>
      <c r="AB20" s="251"/>
      <c r="AC20" s="250"/>
      <c r="AD20" s="251"/>
      <c r="AE20" s="250"/>
      <c r="AF20" s="251"/>
      <c r="AG20" s="250">
        <v>2</v>
      </c>
      <c r="AH20" s="251"/>
      <c r="AI20" s="250"/>
      <c r="AJ20" s="251"/>
      <c r="AK20" s="250"/>
      <c r="AL20" s="251"/>
      <c r="AM20" s="250"/>
      <c r="AN20" s="251"/>
      <c r="AO20" s="250">
        <v>8</v>
      </c>
      <c r="AP20" s="251"/>
      <c r="AQ20" s="250"/>
      <c r="AR20" s="251"/>
      <c r="AS20" s="238"/>
      <c r="AT20" s="247"/>
      <c r="AU20" s="248"/>
    </row>
    <row r="21" spans="2:47" ht="15.75">
      <c r="B21" s="249" t="s">
        <v>232</v>
      </c>
      <c r="C21" s="250"/>
      <c r="D21" s="251"/>
      <c r="E21" s="250"/>
      <c r="F21" s="251"/>
      <c r="G21" s="250"/>
      <c r="H21" s="251"/>
      <c r="I21" s="250"/>
      <c r="J21" s="251"/>
      <c r="K21" s="250"/>
      <c r="L21" s="251"/>
      <c r="M21" s="250"/>
      <c r="N21" s="251"/>
      <c r="O21" s="250">
        <v>8</v>
      </c>
      <c r="P21" s="251"/>
      <c r="Q21" s="250"/>
      <c r="R21" s="251"/>
      <c r="S21" s="250"/>
      <c r="T21" s="251"/>
      <c r="U21" s="250"/>
      <c r="V21" s="251"/>
      <c r="W21" s="250"/>
      <c r="X21" s="251"/>
      <c r="Y21" s="250"/>
      <c r="Z21" s="251"/>
      <c r="AA21" s="250"/>
      <c r="AB21" s="251"/>
      <c r="AC21" s="250"/>
      <c r="AD21" s="251"/>
      <c r="AE21" s="250">
        <v>8</v>
      </c>
      <c r="AF21" s="251"/>
      <c r="AG21" s="250"/>
      <c r="AH21" s="251"/>
      <c r="AI21" s="250"/>
      <c r="AJ21" s="251"/>
      <c r="AK21" s="250"/>
      <c r="AL21" s="251"/>
      <c r="AM21" s="250">
        <v>9</v>
      </c>
      <c r="AN21" s="251"/>
      <c r="AO21" s="250"/>
      <c r="AP21" s="251"/>
      <c r="AQ21" s="250"/>
      <c r="AR21" s="251"/>
      <c r="AS21" s="238"/>
      <c r="AT21" s="247"/>
      <c r="AU21" s="248"/>
    </row>
    <row r="22" spans="2:47" ht="15.75">
      <c r="B22" s="249" t="s">
        <v>233</v>
      </c>
      <c r="C22" s="250"/>
      <c r="D22" s="251"/>
      <c r="E22" s="250"/>
      <c r="F22" s="251">
        <v>1</v>
      </c>
      <c r="G22" s="250"/>
      <c r="H22" s="251"/>
      <c r="I22" s="250"/>
      <c r="J22" s="251"/>
      <c r="K22" s="250"/>
      <c r="L22" s="251"/>
      <c r="M22" s="250">
        <v>23</v>
      </c>
      <c r="N22" s="251"/>
      <c r="O22" s="250"/>
      <c r="P22" s="251"/>
      <c r="Q22" s="250"/>
      <c r="R22" s="251"/>
      <c r="S22" s="250"/>
      <c r="T22" s="251"/>
      <c r="U22" s="250"/>
      <c r="V22" s="251"/>
      <c r="W22" s="250"/>
      <c r="X22" s="251"/>
      <c r="Y22" s="250"/>
      <c r="Z22" s="251"/>
      <c r="AA22" s="250"/>
      <c r="AB22" s="251"/>
      <c r="AC22" s="250"/>
      <c r="AD22" s="251"/>
      <c r="AE22" s="250"/>
      <c r="AF22" s="251"/>
      <c r="AG22" s="250"/>
      <c r="AH22" s="251"/>
      <c r="AI22" s="250"/>
      <c r="AJ22" s="251"/>
      <c r="AK22" s="250">
        <v>9</v>
      </c>
      <c r="AL22" s="251"/>
      <c r="AM22" s="250"/>
      <c r="AN22" s="251"/>
      <c r="AO22" s="250"/>
      <c r="AP22" s="251"/>
      <c r="AQ22" s="250">
        <v>9</v>
      </c>
      <c r="AR22" s="251"/>
      <c r="AS22" s="238"/>
      <c r="AT22" s="247"/>
      <c r="AU22" s="248"/>
    </row>
    <row r="23" spans="2:47" ht="15.75">
      <c r="B23" s="249" t="s">
        <v>234</v>
      </c>
      <c r="C23" s="250"/>
      <c r="D23" s="251"/>
      <c r="E23" s="250"/>
      <c r="F23" s="251"/>
      <c r="G23" s="250"/>
      <c r="H23" s="251"/>
      <c r="I23" s="250"/>
      <c r="J23" s="251"/>
      <c r="K23" s="250"/>
      <c r="L23" s="251"/>
      <c r="M23" s="250"/>
      <c r="N23" s="251"/>
      <c r="O23" s="250"/>
      <c r="P23" s="251"/>
      <c r="Q23" s="250"/>
      <c r="R23" s="251">
        <v>2</v>
      </c>
      <c r="S23" s="250"/>
      <c r="T23" s="251"/>
      <c r="U23" s="250"/>
      <c r="V23" s="251"/>
      <c r="W23" s="250">
        <v>4</v>
      </c>
      <c r="X23" s="251"/>
      <c r="Y23" s="250"/>
      <c r="Z23" s="251"/>
      <c r="AA23" s="250"/>
      <c r="AB23" s="251"/>
      <c r="AC23" s="250"/>
      <c r="AD23" s="251"/>
      <c r="AE23" s="250"/>
      <c r="AF23" s="251">
        <v>1</v>
      </c>
      <c r="AG23" s="250"/>
      <c r="AH23" s="251"/>
      <c r="AI23" s="250"/>
      <c r="AJ23" s="251"/>
      <c r="AK23" s="250"/>
      <c r="AL23" s="251"/>
      <c r="AM23" s="250"/>
      <c r="AN23" s="251"/>
      <c r="AO23" s="250"/>
      <c r="AP23" s="251"/>
      <c r="AQ23" s="250"/>
      <c r="AR23" s="251"/>
      <c r="AS23" s="238"/>
      <c r="AT23" s="247"/>
      <c r="AU23" s="248"/>
    </row>
    <row r="24" spans="2:47" ht="15.75">
      <c r="B24" s="249" t="s">
        <v>235</v>
      </c>
      <c r="C24" s="250">
        <v>12</v>
      </c>
      <c r="D24" s="251"/>
      <c r="E24" s="250"/>
      <c r="F24" s="251"/>
      <c r="G24" s="250"/>
      <c r="H24" s="251"/>
      <c r="I24" s="250">
        <v>9</v>
      </c>
      <c r="J24" s="251"/>
      <c r="K24" s="250"/>
      <c r="L24" s="251"/>
      <c r="M24" s="250"/>
      <c r="N24" s="251">
        <v>1</v>
      </c>
      <c r="O24" s="250"/>
      <c r="P24" s="251"/>
      <c r="Q24" s="250"/>
      <c r="R24" s="251"/>
      <c r="S24" s="250"/>
      <c r="T24" s="251"/>
      <c r="U24" s="250">
        <v>9</v>
      </c>
      <c r="V24" s="251"/>
      <c r="W24" s="250"/>
      <c r="X24" s="251"/>
      <c r="Y24" s="250"/>
      <c r="Z24" s="251"/>
      <c r="AA24" s="250">
        <v>4</v>
      </c>
      <c r="AB24" s="251"/>
      <c r="AC24" s="250"/>
      <c r="AD24" s="251"/>
      <c r="AE24" s="250">
        <v>32</v>
      </c>
      <c r="AF24" s="251"/>
      <c r="AG24" s="250"/>
      <c r="AH24" s="251"/>
      <c r="AI24" s="250"/>
      <c r="AJ24" s="251"/>
      <c r="AK24" s="250"/>
      <c r="AL24" s="251"/>
      <c r="AM24" s="250"/>
      <c r="AN24" s="251">
        <v>1</v>
      </c>
      <c r="AO24" s="250"/>
      <c r="AP24" s="251"/>
      <c r="AQ24" s="250"/>
      <c r="AR24" s="251"/>
      <c r="AS24" s="238"/>
      <c r="AT24" s="247"/>
      <c r="AU24" s="248"/>
    </row>
    <row r="25" spans="2:47" ht="15.75">
      <c r="B25" s="249" t="s">
        <v>236</v>
      </c>
      <c r="C25" s="250"/>
      <c r="D25" s="251"/>
      <c r="E25" s="250"/>
      <c r="F25" s="251"/>
      <c r="G25" s="250"/>
      <c r="H25" s="251"/>
      <c r="I25" s="250"/>
      <c r="J25" s="251"/>
      <c r="K25" s="250"/>
      <c r="L25" s="251"/>
      <c r="M25" s="250"/>
      <c r="N25" s="251">
        <v>1</v>
      </c>
      <c r="O25" s="250"/>
      <c r="P25" s="251"/>
      <c r="Q25" s="250"/>
      <c r="R25" s="251"/>
      <c r="S25" s="250"/>
      <c r="T25" s="251"/>
      <c r="U25" s="250"/>
      <c r="V25" s="251"/>
      <c r="W25" s="250"/>
      <c r="X25" s="251"/>
      <c r="Y25" s="250">
        <v>5</v>
      </c>
      <c r="Z25" s="251"/>
      <c r="AA25" s="250"/>
      <c r="AB25" s="251"/>
      <c r="AC25" s="250"/>
      <c r="AD25" s="251"/>
      <c r="AE25" s="250"/>
      <c r="AF25" s="251"/>
      <c r="AG25" s="250"/>
      <c r="AH25" s="251"/>
      <c r="AI25" s="250">
        <v>19</v>
      </c>
      <c r="AJ25" s="251"/>
      <c r="AK25" s="250"/>
      <c r="AL25" s="251"/>
      <c r="AM25" s="250"/>
      <c r="AN25" s="251"/>
      <c r="AO25" s="250"/>
      <c r="AP25" s="251"/>
      <c r="AQ25" s="250"/>
      <c r="AR25" s="251"/>
      <c r="AS25" s="238"/>
      <c r="AT25" s="247"/>
      <c r="AU25" s="248"/>
    </row>
    <row r="26" spans="2:47" ht="15.75">
      <c r="B26" s="249" t="s">
        <v>237</v>
      </c>
      <c r="C26" s="250"/>
      <c r="D26" s="251">
        <v>1</v>
      </c>
      <c r="E26" s="250"/>
      <c r="F26" s="251"/>
      <c r="G26" s="250"/>
      <c r="H26" s="251"/>
      <c r="I26" s="250"/>
      <c r="J26" s="251"/>
      <c r="K26" s="250">
        <v>12</v>
      </c>
      <c r="L26" s="251"/>
      <c r="M26" s="250">
        <v>16</v>
      </c>
      <c r="N26" s="251"/>
      <c r="O26" s="250"/>
      <c r="P26" s="251"/>
      <c r="Q26" s="250">
        <v>15</v>
      </c>
      <c r="R26" s="251"/>
      <c r="S26" s="250"/>
      <c r="T26" s="251"/>
      <c r="U26" s="250"/>
      <c r="V26" s="251"/>
      <c r="W26" s="250"/>
      <c r="X26" s="251"/>
      <c r="Y26" s="250"/>
      <c r="Z26" s="251">
        <v>1</v>
      </c>
      <c r="AA26" s="250"/>
      <c r="AB26" s="251"/>
      <c r="AC26" s="250"/>
      <c r="AD26" s="251"/>
      <c r="AE26" s="250"/>
      <c r="AF26" s="251"/>
      <c r="AG26" s="250"/>
      <c r="AH26" s="251"/>
      <c r="AI26" s="250"/>
      <c r="AJ26" s="251"/>
      <c r="AK26" s="250"/>
      <c r="AL26" s="251"/>
      <c r="AM26" s="250"/>
      <c r="AN26" s="251"/>
      <c r="AO26" s="250"/>
      <c r="AP26" s="251"/>
      <c r="AQ26" s="250"/>
      <c r="AR26" s="251"/>
      <c r="AS26" s="238"/>
      <c r="AT26" s="247"/>
      <c r="AU26" s="248"/>
    </row>
    <row r="27" spans="2:47" ht="15.75">
      <c r="B27" s="249" t="s">
        <v>238</v>
      </c>
      <c r="C27" s="250"/>
      <c r="D27" s="251"/>
      <c r="E27" s="250"/>
      <c r="F27" s="251"/>
      <c r="G27" s="250"/>
      <c r="H27" s="251"/>
      <c r="I27" s="250"/>
      <c r="J27" s="251"/>
      <c r="K27" s="250"/>
      <c r="L27" s="251"/>
      <c r="M27" s="250"/>
      <c r="N27" s="251"/>
      <c r="O27" s="250">
        <v>14</v>
      </c>
      <c r="P27" s="251"/>
      <c r="Q27" s="250"/>
      <c r="R27" s="251"/>
      <c r="S27" s="250"/>
      <c r="T27" s="251"/>
      <c r="U27" s="250"/>
      <c r="V27" s="251"/>
      <c r="W27" s="250"/>
      <c r="X27" s="251"/>
      <c r="Y27" s="250"/>
      <c r="Z27" s="251"/>
      <c r="AA27" s="250"/>
      <c r="AB27" s="251"/>
      <c r="AC27" s="250"/>
      <c r="AD27" s="251"/>
      <c r="AE27" s="250"/>
      <c r="AF27" s="251"/>
      <c r="AG27" s="250"/>
      <c r="AH27" s="251"/>
      <c r="AI27" s="250"/>
      <c r="AJ27" s="251"/>
      <c r="AK27" s="250"/>
      <c r="AL27" s="251"/>
      <c r="AM27" s="250"/>
      <c r="AN27" s="251"/>
      <c r="AO27" s="250"/>
      <c r="AP27" s="251"/>
      <c r="AQ27" s="250">
        <v>21</v>
      </c>
      <c r="AR27" s="251"/>
      <c r="AS27" s="238"/>
      <c r="AT27" s="247"/>
      <c r="AU27" s="248"/>
    </row>
    <row r="28" spans="2:47" ht="15.75">
      <c r="B28" s="249" t="s">
        <v>239</v>
      </c>
      <c r="C28" s="250"/>
      <c r="D28" s="251"/>
      <c r="E28" s="250"/>
      <c r="F28" s="251"/>
      <c r="G28" s="250"/>
      <c r="H28" s="251"/>
      <c r="I28" s="250"/>
      <c r="J28" s="251"/>
      <c r="K28" s="250"/>
      <c r="L28" s="251"/>
      <c r="M28" s="250"/>
      <c r="N28" s="251"/>
      <c r="O28" s="250"/>
      <c r="P28" s="251"/>
      <c r="Q28" s="250"/>
      <c r="R28" s="251"/>
      <c r="S28" s="250"/>
      <c r="T28" s="251"/>
      <c r="U28" s="250">
        <v>15</v>
      </c>
      <c r="V28" s="251"/>
      <c r="W28" s="250"/>
      <c r="X28" s="251"/>
      <c r="Y28" s="250"/>
      <c r="Z28" s="251"/>
      <c r="AA28" s="250"/>
      <c r="AB28" s="251"/>
      <c r="AC28" s="250"/>
      <c r="AD28" s="251"/>
      <c r="AE28" s="250"/>
      <c r="AF28" s="251"/>
      <c r="AG28" s="250"/>
      <c r="AH28" s="251"/>
      <c r="AI28" s="250"/>
      <c r="AJ28" s="251"/>
      <c r="AK28" s="250">
        <v>13</v>
      </c>
      <c r="AL28" s="251"/>
      <c r="AM28" s="250">
        <v>1</v>
      </c>
      <c r="AN28" s="251"/>
      <c r="AO28" s="250">
        <v>6</v>
      </c>
      <c r="AP28" s="251"/>
      <c r="AQ28" s="250"/>
      <c r="AR28" s="251"/>
      <c r="AS28" s="238"/>
      <c r="AT28" s="247"/>
      <c r="AU28" s="248"/>
    </row>
    <row r="29" spans="2:47" ht="15.75">
      <c r="B29" s="249" t="s">
        <v>240</v>
      </c>
      <c r="C29" s="250"/>
      <c r="D29" s="251"/>
      <c r="E29" s="250"/>
      <c r="F29" s="251"/>
      <c r="G29" s="250">
        <v>31</v>
      </c>
      <c r="H29" s="251"/>
      <c r="I29" s="250">
        <v>13</v>
      </c>
      <c r="J29" s="251"/>
      <c r="K29" s="250"/>
      <c r="L29" s="251"/>
      <c r="M29" s="250"/>
      <c r="N29" s="251"/>
      <c r="O29" s="250"/>
      <c r="P29" s="251">
        <v>1</v>
      </c>
      <c r="Q29" s="250"/>
      <c r="R29" s="251"/>
      <c r="S29" s="250">
        <v>8</v>
      </c>
      <c r="T29" s="251"/>
      <c r="U29" s="250"/>
      <c r="V29" s="251"/>
      <c r="W29" s="250"/>
      <c r="X29" s="251"/>
      <c r="Y29" s="250"/>
      <c r="Z29" s="251"/>
      <c r="AA29" s="250"/>
      <c r="AB29" s="251"/>
      <c r="AC29" s="250"/>
      <c r="AD29" s="251"/>
      <c r="AE29" s="250">
        <v>14</v>
      </c>
      <c r="AF29" s="251"/>
      <c r="AG29" s="250">
        <v>12</v>
      </c>
      <c r="AH29" s="251"/>
      <c r="AI29" s="250"/>
      <c r="AJ29" s="251">
        <v>1</v>
      </c>
      <c r="AK29" s="250"/>
      <c r="AL29" s="251"/>
      <c r="AM29" s="250"/>
      <c r="AN29" s="251"/>
      <c r="AO29" s="250"/>
      <c r="AP29" s="251"/>
      <c r="AQ29" s="250"/>
      <c r="AR29" s="251"/>
      <c r="AS29" s="238"/>
      <c r="AT29" s="247"/>
      <c r="AU29" s="248"/>
    </row>
    <row r="30" spans="2:47" ht="15.75">
      <c r="B30" s="249" t="s">
        <v>241</v>
      </c>
      <c r="C30" s="250">
        <v>31</v>
      </c>
      <c r="D30" s="251"/>
      <c r="E30" s="250"/>
      <c r="F30" s="251"/>
      <c r="G30" s="250"/>
      <c r="H30" s="251"/>
      <c r="I30" s="250"/>
      <c r="J30" s="251"/>
      <c r="K30" s="250"/>
      <c r="L30" s="251"/>
      <c r="M30" s="250"/>
      <c r="N30" s="251"/>
      <c r="O30" s="250">
        <v>21</v>
      </c>
      <c r="P30" s="251"/>
      <c r="Q30" s="250"/>
      <c r="R30" s="251"/>
      <c r="S30" s="250">
        <v>14</v>
      </c>
      <c r="T30" s="251"/>
      <c r="U30" s="250"/>
      <c r="V30" s="251"/>
      <c r="W30" s="250"/>
      <c r="X30" s="251"/>
      <c r="Y30" s="250"/>
      <c r="Z30" s="251"/>
      <c r="AA30" s="250"/>
      <c r="AB30" s="251"/>
      <c r="AC30" s="250"/>
      <c r="AD30" s="251"/>
      <c r="AE30" s="250"/>
      <c r="AF30" s="251"/>
      <c r="AG30" s="250"/>
      <c r="AH30" s="251"/>
      <c r="AI30" s="250">
        <v>12</v>
      </c>
      <c r="AJ30" s="251"/>
      <c r="AK30" s="250"/>
      <c r="AL30" s="251"/>
      <c r="AM30" s="250"/>
      <c r="AN30" s="251"/>
      <c r="AO30" s="250"/>
      <c r="AP30" s="251"/>
      <c r="AQ30" s="250"/>
      <c r="AR30" s="251"/>
      <c r="AS30" s="238"/>
      <c r="AT30" s="247"/>
      <c r="AU30" s="248"/>
    </row>
    <row r="31" spans="2:47" ht="15.75">
      <c r="B31" s="249" t="s">
        <v>242</v>
      </c>
      <c r="C31" s="250"/>
      <c r="D31" s="251"/>
      <c r="E31" s="250"/>
      <c r="F31" s="251"/>
      <c r="G31" s="250"/>
      <c r="H31" s="251"/>
      <c r="I31" s="250"/>
      <c r="J31" s="251"/>
      <c r="K31" s="250"/>
      <c r="L31" s="251"/>
      <c r="M31" s="250">
        <v>32</v>
      </c>
      <c r="N31" s="251"/>
      <c r="O31" s="250"/>
      <c r="P31" s="251"/>
      <c r="Q31" s="250"/>
      <c r="R31" s="251"/>
      <c r="S31" s="250"/>
      <c r="T31" s="251"/>
      <c r="U31" s="250"/>
      <c r="V31" s="251"/>
      <c r="W31" s="250"/>
      <c r="X31" s="251">
        <v>1</v>
      </c>
      <c r="Y31" s="250"/>
      <c r="Z31" s="251"/>
      <c r="AA31" s="250"/>
      <c r="AB31" s="251"/>
      <c r="AC31" s="250"/>
      <c r="AD31" s="251"/>
      <c r="AE31" s="250"/>
      <c r="AF31" s="251"/>
      <c r="AG31" s="250"/>
      <c r="AH31" s="251"/>
      <c r="AI31" s="250"/>
      <c r="AJ31" s="251"/>
      <c r="AK31" s="250"/>
      <c r="AL31" s="251"/>
      <c r="AM31" s="250"/>
      <c r="AN31" s="251"/>
      <c r="AO31" s="250"/>
      <c r="AP31" s="251"/>
      <c r="AQ31" s="250"/>
      <c r="AR31" s="251"/>
      <c r="AS31" s="238"/>
      <c r="AT31" s="247"/>
      <c r="AU31" s="248"/>
    </row>
    <row r="32" spans="2:47" ht="15.75">
      <c r="B32" s="249" t="s">
        <v>243</v>
      </c>
      <c r="C32" s="250"/>
      <c r="D32" s="251"/>
      <c r="E32" s="250">
        <v>4</v>
      </c>
      <c r="F32" s="251"/>
      <c r="G32" s="250"/>
      <c r="H32" s="251"/>
      <c r="I32" s="250"/>
      <c r="J32" s="251"/>
      <c r="K32" s="250"/>
      <c r="L32" s="251"/>
      <c r="M32" s="250"/>
      <c r="N32" s="251"/>
      <c r="O32" s="250"/>
      <c r="P32" s="251"/>
      <c r="Q32" s="250"/>
      <c r="R32" s="251"/>
      <c r="S32" s="250"/>
      <c r="T32" s="251"/>
      <c r="U32" s="250"/>
      <c r="V32" s="251"/>
      <c r="W32" s="250"/>
      <c r="X32" s="251"/>
      <c r="Y32" s="250">
        <v>8</v>
      </c>
      <c r="Z32" s="251"/>
      <c r="AA32" s="250"/>
      <c r="AB32" s="251"/>
      <c r="AC32" s="250"/>
      <c r="AD32" s="251"/>
      <c r="AE32" s="250"/>
      <c r="AF32" s="251"/>
      <c r="AG32" s="250"/>
      <c r="AH32" s="251"/>
      <c r="AI32" s="250"/>
      <c r="AJ32" s="251"/>
      <c r="AK32" s="250">
        <v>17</v>
      </c>
      <c r="AL32" s="251"/>
      <c r="AM32" s="250"/>
      <c r="AN32" s="251"/>
      <c r="AO32" s="250"/>
      <c r="AP32" s="251"/>
      <c r="AQ32" s="250"/>
      <c r="AR32" s="251"/>
      <c r="AS32" s="238"/>
      <c r="AT32" s="247"/>
      <c r="AU32" s="248"/>
    </row>
    <row r="33" spans="2:47" ht="15.75">
      <c r="B33" s="249" t="s">
        <v>244</v>
      </c>
      <c r="C33" s="250"/>
      <c r="D33" s="251"/>
      <c r="E33" s="250"/>
      <c r="F33" s="251"/>
      <c r="G33" s="250"/>
      <c r="H33" s="251"/>
      <c r="I33" s="250"/>
      <c r="J33" s="251"/>
      <c r="K33" s="250"/>
      <c r="L33" s="251"/>
      <c r="M33" s="250"/>
      <c r="N33" s="251">
        <v>2</v>
      </c>
      <c r="O33" s="250"/>
      <c r="P33" s="251"/>
      <c r="Q33" s="250"/>
      <c r="R33" s="251"/>
      <c r="S33" s="250"/>
      <c r="T33" s="251"/>
      <c r="U33" s="250">
        <v>3</v>
      </c>
      <c r="V33" s="251"/>
      <c r="W33" s="250">
        <v>17</v>
      </c>
      <c r="X33" s="251"/>
      <c r="Y33" s="250"/>
      <c r="Z33" s="251"/>
      <c r="AA33" s="250"/>
      <c r="AB33" s="251"/>
      <c r="AC33" s="250"/>
      <c r="AD33" s="251"/>
      <c r="AE33" s="250"/>
      <c r="AF33" s="251"/>
      <c r="AG33" s="250"/>
      <c r="AH33" s="251"/>
      <c r="AI33" s="250"/>
      <c r="AJ33" s="251"/>
      <c r="AK33" s="250"/>
      <c r="AL33" s="251"/>
      <c r="AM33" s="250"/>
      <c r="AN33" s="251"/>
      <c r="AO33" s="250"/>
      <c r="AP33" s="251"/>
      <c r="AQ33" s="250"/>
      <c r="AR33" s="251"/>
      <c r="AS33" s="238"/>
      <c r="AT33" s="247"/>
      <c r="AU33" s="248"/>
    </row>
    <row r="34" spans="2:47" ht="15.75">
      <c r="B34" s="249" t="s">
        <v>245</v>
      </c>
      <c r="C34" s="250"/>
      <c r="D34" s="251"/>
      <c r="E34" s="250"/>
      <c r="F34" s="251"/>
      <c r="G34" s="250"/>
      <c r="H34" s="251"/>
      <c r="I34" s="250">
        <v>5</v>
      </c>
      <c r="J34" s="251"/>
      <c r="K34" s="250"/>
      <c r="L34" s="251"/>
      <c r="M34" s="250"/>
      <c r="N34" s="251"/>
      <c r="O34" s="250"/>
      <c r="P34" s="251"/>
      <c r="Q34" s="250">
        <v>32</v>
      </c>
      <c r="R34" s="251"/>
      <c r="S34" s="250">
        <v>9</v>
      </c>
      <c r="T34" s="251"/>
      <c r="U34" s="250"/>
      <c r="V34" s="251"/>
      <c r="W34" s="250"/>
      <c r="X34" s="251"/>
      <c r="Y34" s="250"/>
      <c r="Z34" s="251"/>
      <c r="AA34" s="250">
        <v>12</v>
      </c>
      <c r="AB34" s="251"/>
      <c r="AC34" s="250"/>
      <c r="AD34" s="251"/>
      <c r="AE34" s="250"/>
      <c r="AF34" s="251"/>
      <c r="AG34" s="250"/>
      <c r="AH34" s="251"/>
      <c r="AI34" s="250"/>
      <c r="AJ34" s="251"/>
      <c r="AK34" s="250"/>
      <c r="AL34" s="251"/>
      <c r="AM34" s="250"/>
      <c r="AN34" s="251">
        <v>1</v>
      </c>
      <c r="AO34" s="250"/>
      <c r="AP34" s="251"/>
      <c r="AQ34" s="250"/>
      <c r="AR34" s="251"/>
      <c r="AS34" s="238"/>
      <c r="AT34" s="247"/>
      <c r="AU34" s="248"/>
    </row>
    <row r="35" spans="2:47" ht="15.75">
      <c r="B35" s="249" t="s">
        <v>246</v>
      </c>
      <c r="C35" s="250"/>
      <c r="D35" s="251"/>
      <c r="E35" s="250">
        <v>8</v>
      </c>
      <c r="F35" s="251"/>
      <c r="G35" s="250"/>
      <c r="H35" s="251"/>
      <c r="I35" s="250"/>
      <c r="J35" s="251"/>
      <c r="K35" s="250"/>
      <c r="L35" s="251"/>
      <c r="M35" s="250"/>
      <c r="N35" s="251"/>
      <c r="O35" s="250">
        <v>9</v>
      </c>
      <c r="P35" s="251"/>
      <c r="Q35" s="250"/>
      <c r="R35" s="251"/>
      <c r="S35" s="250"/>
      <c r="T35" s="251"/>
      <c r="U35" s="250"/>
      <c r="V35" s="251"/>
      <c r="W35" s="250"/>
      <c r="X35" s="251"/>
      <c r="Y35" s="250"/>
      <c r="Z35" s="251"/>
      <c r="AA35" s="250"/>
      <c r="AB35" s="251"/>
      <c r="AC35" s="250"/>
      <c r="AD35" s="251"/>
      <c r="AE35" s="250"/>
      <c r="AF35" s="251"/>
      <c r="AG35" s="250"/>
      <c r="AH35" s="251"/>
      <c r="AI35" s="250"/>
      <c r="AJ35" s="251"/>
      <c r="AK35" s="250"/>
      <c r="AL35" s="251"/>
      <c r="AM35" s="250">
        <v>14</v>
      </c>
      <c r="AN35" s="251"/>
      <c r="AO35" s="250"/>
      <c r="AP35" s="251"/>
      <c r="AQ35" s="250"/>
      <c r="AR35" s="251"/>
      <c r="AS35" s="238"/>
      <c r="AT35" s="247"/>
      <c r="AU35" s="248"/>
    </row>
    <row r="36" spans="2:47" ht="15.75">
      <c r="B36" s="249" t="s">
        <v>247</v>
      </c>
      <c r="C36" s="250"/>
      <c r="D36" s="251"/>
      <c r="E36" s="250"/>
      <c r="F36" s="251"/>
      <c r="G36" s="250"/>
      <c r="H36" s="251"/>
      <c r="I36" s="250"/>
      <c r="J36" s="251"/>
      <c r="K36" s="250"/>
      <c r="L36" s="251"/>
      <c r="M36" s="250">
        <v>32</v>
      </c>
      <c r="N36" s="251"/>
      <c r="O36" s="250"/>
      <c r="P36" s="251"/>
      <c r="Q36" s="250"/>
      <c r="R36" s="251"/>
      <c r="S36" s="250"/>
      <c r="T36" s="251"/>
      <c r="U36" s="250"/>
      <c r="V36" s="251">
        <v>4</v>
      </c>
      <c r="W36" s="250"/>
      <c r="X36" s="251"/>
      <c r="Y36" s="250"/>
      <c r="Z36" s="251"/>
      <c r="AA36" s="250"/>
      <c r="AB36" s="251"/>
      <c r="AC36" s="250"/>
      <c r="AD36" s="251"/>
      <c r="AE36" s="250"/>
      <c r="AF36" s="251"/>
      <c r="AG36" s="250">
        <v>14</v>
      </c>
      <c r="AH36" s="251"/>
      <c r="AI36" s="250"/>
      <c r="AJ36" s="251"/>
      <c r="AK36" s="250">
        <v>25</v>
      </c>
      <c r="AL36" s="251"/>
      <c r="AM36" s="250"/>
      <c r="AN36" s="251"/>
      <c r="AO36" s="250"/>
      <c r="AP36" s="251"/>
      <c r="AQ36" s="250"/>
      <c r="AR36" s="251"/>
      <c r="AS36" s="238"/>
      <c r="AT36" s="247"/>
      <c r="AU36" s="248"/>
    </row>
    <row r="37" spans="2:47" ht="15.75">
      <c r="B37" s="249" t="s">
        <v>248</v>
      </c>
      <c r="C37" s="250">
        <v>5</v>
      </c>
      <c r="D37" s="251"/>
      <c r="E37" s="250"/>
      <c r="F37" s="251"/>
      <c r="G37" s="250"/>
      <c r="H37" s="251"/>
      <c r="I37" s="250"/>
      <c r="J37" s="251">
        <v>2</v>
      </c>
      <c r="K37" s="250"/>
      <c r="L37" s="251"/>
      <c r="M37" s="250"/>
      <c r="N37" s="251"/>
      <c r="O37" s="250"/>
      <c r="P37" s="251"/>
      <c r="Q37" s="250"/>
      <c r="R37" s="251"/>
      <c r="S37" s="250"/>
      <c r="T37" s="251"/>
      <c r="U37" s="250"/>
      <c r="V37" s="251"/>
      <c r="W37" s="250">
        <v>5</v>
      </c>
      <c r="X37" s="251"/>
      <c r="Y37" s="250"/>
      <c r="Z37" s="251"/>
      <c r="AA37" s="250"/>
      <c r="AB37" s="251"/>
      <c r="AC37" s="250"/>
      <c r="AD37" s="251"/>
      <c r="AE37" s="250"/>
      <c r="AF37" s="251"/>
      <c r="AG37" s="250">
        <v>15</v>
      </c>
      <c r="AH37" s="251"/>
      <c r="AI37" s="250"/>
      <c r="AJ37" s="251"/>
      <c r="AK37" s="250"/>
      <c r="AL37" s="251"/>
      <c r="AM37" s="250"/>
      <c r="AN37" s="251"/>
      <c r="AO37" s="250"/>
      <c r="AP37" s="251"/>
      <c r="AQ37" s="250">
        <v>14</v>
      </c>
      <c r="AR37" s="251"/>
      <c r="AS37" s="238"/>
      <c r="AT37" s="247"/>
      <c r="AU37" s="248"/>
    </row>
    <row r="38" spans="2:47" ht="15.75">
      <c r="B38" s="249" t="s">
        <v>249</v>
      </c>
      <c r="C38" s="250"/>
      <c r="D38" s="251"/>
      <c r="E38" s="250"/>
      <c r="F38" s="251"/>
      <c r="G38" s="250">
        <v>4</v>
      </c>
      <c r="H38" s="251"/>
      <c r="I38" s="250"/>
      <c r="J38" s="251"/>
      <c r="K38" s="250"/>
      <c r="L38" s="251"/>
      <c r="M38" s="250"/>
      <c r="N38" s="251"/>
      <c r="O38" s="250"/>
      <c r="P38" s="251"/>
      <c r="Q38" s="250"/>
      <c r="R38" s="251"/>
      <c r="S38" s="250"/>
      <c r="T38" s="251"/>
      <c r="U38" s="250">
        <v>6</v>
      </c>
      <c r="V38" s="251"/>
      <c r="W38" s="250"/>
      <c r="X38" s="251"/>
      <c r="Y38" s="250">
        <v>3</v>
      </c>
      <c r="Z38" s="251"/>
      <c r="AA38" s="250"/>
      <c r="AB38" s="251"/>
      <c r="AC38" s="250"/>
      <c r="AD38" s="251"/>
      <c r="AE38" s="250"/>
      <c r="AF38" s="251"/>
      <c r="AG38" s="250"/>
      <c r="AH38" s="251"/>
      <c r="AI38" s="250"/>
      <c r="AJ38" s="251"/>
      <c r="AK38" s="250"/>
      <c r="AL38" s="251"/>
      <c r="AM38" s="250">
        <v>32</v>
      </c>
      <c r="AN38" s="251"/>
      <c r="AO38" s="250"/>
      <c r="AP38" s="251"/>
      <c r="AQ38" s="250"/>
      <c r="AR38" s="251"/>
      <c r="AS38" s="238"/>
      <c r="AT38" s="247"/>
      <c r="AU38" s="248"/>
    </row>
    <row r="39" spans="2:47" ht="15.75">
      <c r="B39" s="249" t="s">
        <v>250</v>
      </c>
      <c r="C39" s="250"/>
      <c r="D39" s="251"/>
      <c r="E39" s="250"/>
      <c r="F39" s="251"/>
      <c r="G39" s="250"/>
      <c r="H39" s="251"/>
      <c r="I39" s="250"/>
      <c r="J39" s="251"/>
      <c r="K39" s="250"/>
      <c r="L39" s="251"/>
      <c r="M39" s="250">
        <v>4</v>
      </c>
      <c r="N39" s="251">
        <v>6</v>
      </c>
      <c r="O39" s="250"/>
      <c r="P39" s="251"/>
      <c r="Q39" s="250">
        <v>8</v>
      </c>
      <c r="R39" s="251"/>
      <c r="S39" s="250"/>
      <c r="T39" s="251"/>
      <c r="U39" s="250"/>
      <c r="V39" s="251"/>
      <c r="W39" s="250"/>
      <c r="X39" s="251">
        <v>1</v>
      </c>
      <c r="Y39" s="250"/>
      <c r="Z39" s="251"/>
      <c r="AA39" s="250"/>
      <c r="AB39" s="251"/>
      <c r="AC39" s="250"/>
      <c r="AD39" s="251"/>
      <c r="AE39" s="250"/>
      <c r="AF39" s="251"/>
      <c r="AG39" s="250"/>
      <c r="AH39" s="251"/>
      <c r="AI39" s="250"/>
      <c r="AJ39" s="251"/>
      <c r="AK39" s="250"/>
      <c r="AL39" s="251"/>
      <c r="AM39" s="250">
        <v>6</v>
      </c>
      <c r="AN39" s="251"/>
      <c r="AO39" s="250"/>
      <c r="AP39" s="251"/>
      <c r="AQ39" s="250"/>
      <c r="AR39" s="251"/>
      <c r="AS39" s="238"/>
      <c r="AT39" s="247"/>
      <c r="AU39" s="248"/>
    </row>
    <row r="40" spans="2:47" ht="15.75">
      <c r="B40" s="249" t="s">
        <v>251</v>
      </c>
      <c r="C40" s="250">
        <v>2</v>
      </c>
      <c r="D40" s="251"/>
      <c r="E40" s="250"/>
      <c r="F40" s="251"/>
      <c r="G40" s="250"/>
      <c r="H40" s="251"/>
      <c r="I40" s="250">
        <v>7</v>
      </c>
      <c r="J40" s="251"/>
      <c r="K40" s="250">
        <v>8</v>
      </c>
      <c r="L40" s="251"/>
      <c r="M40" s="250"/>
      <c r="N40" s="251"/>
      <c r="O40" s="250"/>
      <c r="P40" s="251"/>
      <c r="Q40" s="250"/>
      <c r="R40" s="251"/>
      <c r="S40" s="250">
        <v>14</v>
      </c>
      <c r="T40" s="251"/>
      <c r="U40" s="250"/>
      <c r="V40" s="251"/>
      <c r="W40" s="250"/>
      <c r="X40" s="251"/>
      <c r="Y40" s="250"/>
      <c r="Z40" s="251"/>
      <c r="AA40" s="250"/>
      <c r="AB40" s="251"/>
      <c r="AC40" s="250"/>
      <c r="AD40" s="251"/>
      <c r="AE40" s="250">
        <v>6</v>
      </c>
      <c r="AF40" s="251"/>
      <c r="AG40" s="250"/>
      <c r="AH40" s="251"/>
      <c r="AI40" s="250"/>
      <c r="AJ40" s="251"/>
      <c r="AK40" s="250"/>
      <c r="AL40" s="251"/>
      <c r="AM40" s="250"/>
      <c r="AN40" s="251"/>
      <c r="AO40" s="250">
        <v>26</v>
      </c>
      <c r="AP40" s="251"/>
      <c r="AQ40" s="250"/>
      <c r="AR40" s="251"/>
      <c r="AS40" s="238"/>
      <c r="AT40" s="247"/>
      <c r="AU40" s="248"/>
    </row>
    <row r="41" spans="2:47" ht="16.5" thickBot="1">
      <c r="B41" s="252" t="s">
        <v>252</v>
      </c>
      <c r="C41" s="250"/>
      <c r="D41" s="251">
        <v>1</v>
      </c>
      <c r="E41" s="250"/>
      <c r="F41" s="251"/>
      <c r="G41" s="250"/>
      <c r="H41" s="251"/>
      <c r="I41" s="250"/>
      <c r="J41" s="251"/>
      <c r="K41" s="250"/>
      <c r="L41" s="251"/>
      <c r="M41" s="250">
        <v>18</v>
      </c>
      <c r="N41" s="251"/>
      <c r="O41" s="250">
        <v>7</v>
      </c>
      <c r="P41" s="251"/>
      <c r="Q41" s="250">
        <v>9</v>
      </c>
      <c r="R41" s="251"/>
      <c r="S41" s="250"/>
      <c r="T41" s="251"/>
      <c r="U41" s="250"/>
      <c r="V41" s="251"/>
      <c r="W41" s="250">
        <v>10</v>
      </c>
      <c r="X41" s="251"/>
      <c r="Y41" s="250">
        <v>2</v>
      </c>
      <c r="Z41" s="251"/>
      <c r="AA41" s="250"/>
      <c r="AB41" s="251"/>
      <c r="AC41" s="250"/>
      <c r="AD41" s="251"/>
      <c r="AE41" s="250"/>
      <c r="AF41" s="251"/>
      <c r="AG41" s="250"/>
      <c r="AH41" s="251"/>
      <c r="AI41" s="250"/>
      <c r="AJ41" s="251"/>
      <c r="AK41" s="250"/>
      <c r="AL41" s="251"/>
      <c r="AM41" s="250">
        <v>8</v>
      </c>
      <c r="AN41" s="251"/>
      <c r="AO41" s="250"/>
      <c r="AP41" s="251">
        <v>1</v>
      </c>
      <c r="AQ41" s="250"/>
      <c r="AR41" s="251"/>
      <c r="AS41" s="238"/>
      <c r="AT41" s="253"/>
      <c r="AU41" s="254"/>
    </row>
    <row r="42" spans="2:44" ht="17.25" thickBot="1" thickTop="1">
      <c r="B42" s="255" t="s">
        <v>276</v>
      </c>
      <c r="C42" s="256"/>
      <c r="D42" s="257"/>
      <c r="E42" s="258"/>
      <c r="F42" s="259"/>
      <c r="G42" s="256"/>
      <c r="H42" s="257"/>
      <c r="I42" s="258"/>
      <c r="J42" s="259"/>
      <c r="K42" s="256"/>
      <c r="L42" s="257"/>
      <c r="M42" s="258"/>
      <c r="N42" s="259"/>
      <c r="O42" s="256"/>
      <c r="P42" s="257"/>
      <c r="Q42" s="258"/>
      <c r="R42" s="259"/>
      <c r="S42" s="256"/>
      <c r="T42" s="257"/>
      <c r="U42" s="258"/>
      <c r="V42" s="259"/>
      <c r="W42" s="256"/>
      <c r="X42" s="257"/>
      <c r="Y42" s="258"/>
      <c r="Z42" s="259"/>
      <c r="AA42" s="256"/>
      <c r="AB42" s="257"/>
      <c r="AC42" s="258"/>
      <c r="AD42" s="259"/>
      <c r="AE42" s="256"/>
      <c r="AF42" s="257"/>
      <c r="AG42" s="258"/>
      <c r="AH42" s="259"/>
      <c r="AI42" s="256"/>
      <c r="AJ42" s="257"/>
      <c r="AK42" s="258"/>
      <c r="AL42" s="259"/>
      <c r="AM42" s="256"/>
      <c r="AN42" s="257"/>
      <c r="AO42" s="258"/>
      <c r="AP42" s="259"/>
      <c r="AQ42" s="256"/>
      <c r="AR42" s="257"/>
    </row>
    <row r="43" ht="14.25" thickBot="1" thickTop="1"/>
    <row r="44" spans="3:8" ht="13.5" thickTop="1">
      <c r="C44" s="260" t="s">
        <v>277</v>
      </c>
      <c r="D44" s="261"/>
      <c r="E44" s="262"/>
      <c r="F44" s="263"/>
      <c r="G44" s="299"/>
      <c r="H44" s="300"/>
    </row>
    <row r="45" spans="3:8" ht="12.75">
      <c r="C45" s="264" t="s">
        <v>278</v>
      </c>
      <c r="D45" s="265"/>
      <c r="E45" s="266"/>
      <c r="F45" s="267"/>
      <c r="G45" s="301"/>
      <c r="H45" s="302"/>
    </row>
    <row r="46" spans="3:8" ht="13.5" thickBot="1">
      <c r="C46" s="268" t="s">
        <v>279</v>
      </c>
      <c r="D46" s="269"/>
      <c r="E46" s="270"/>
      <c r="F46" s="271"/>
      <c r="G46" s="303"/>
      <c r="H46" s="304"/>
    </row>
    <row r="47" ht="13.5" thickTop="1"/>
  </sheetData>
  <sheetProtection/>
  <mergeCells count="25">
    <mergeCell ref="G45:H45"/>
    <mergeCell ref="G46:H46"/>
    <mergeCell ref="AQ17:AR17"/>
    <mergeCell ref="AA17:AB17"/>
    <mergeCell ref="AC17:AD17"/>
    <mergeCell ref="AE17:AF17"/>
    <mergeCell ref="AG17:AH17"/>
    <mergeCell ref="S17:T17"/>
    <mergeCell ref="U17:V17"/>
    <mergeCell ref="AT17:AU17"/>
    <mergeCell ref="AI17:AJ17"/>
    <mergeCell ref="AK17:AL17"/>
    <mergeCell ref="AM17:AN17"/>
    <mergeCell ref="AO17:AP17"/>
    <mergeCell ref="G44:H44"/>
    <mergeCell ref="C17:D17"/>
    <mergeCell ref="E17:F17"/>
    <mergeCell ref="G17:H17"/>
    <mergeCell ref="I17:J17"/>
    <mergeCell ref="W17:X17"/>
    <mergeCell ref="Y17:Z17"/>
    <mergeCell ref="K17:L17"/>
    <mergeCell ref="M17:N17"/>
    <mergeCell ref="O17:P17"/>
    <mergeCell ref="Q17:R17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dcterms:created xsi:type="dcterms:W3CDTF">2007-06-22T08:25:15Z</dcterms:created>
  <dcterms:modified xsi:type="dcterms:W3CDTF">2012-01-26T11:35:07Z</dcterms:modified>
  <cp:category/>
  <cp:version/>
  <cp:contentType/>
  <cp:contentStatus/>
</cp:coreProperties>
</file>